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2855" windowHeight="8220"/>
  </bookViews>
  <sheets>
    <sheet name="Sayfa1" sheetId="1" r:id="rId1"/>
    <sheet name="Sayfa3" sheetId="3" r:id="rId2"/>
  </sheets>
  <definedNames>
    <definedName name="_xlnm._FilterDatabase" localSheetId="0" hidden="1">Sayfa1!$A$3:$N$564</definedName>
    <definedName name="_xlnm.Print_Titles" localSheetId="0">Sayfa1!$1:$2</definedName>
  </definedNames>
  <calcPr calcId="162913"/>
</workbook>
</file>

<file path=xl/calcChain.xml><?xml version="1.0" encoding="utf-8"?>
<calcChain xmlns="http://schemas.openxmlformats.org/spreadsheetml/2006/main">
  <c r="I1" i="1" l="1"/>
  <c r="J1" i="1"/>
  <c r="K1" i="1"/>
  <c r="N1" i="1" s="1"/>
  <c r="H1" i="1"/>
  <c r="C1" i="1"/>
  <c r="L480" i="1" l="1"/>
  <c r="L477" i="1"/>
  <c r="L236" i="1" l="1"/>
  <c r="L440" i="1" l="1"/>
  <c r="L439" i="1"/>
  <c r="L233" i="1" l="1"/>
  <c r="L234" i="1"/>
  <c r="L235" i="1"/>
  <c r="L237" i="1"/>
  <c r="L238" i="1"/>
  <c r="L239" i="1"/>
  <c r="L240" i="1"/>
  <c r="L226" i="1"/>
  <c r="L229" i="1"/>
  <c r="L232" i="1"/>
  <c r="L277" i="1" l="1"/>
  <c r="L259" i="1"/>
  <c r="L134" i="1" l="1"/>
  <c r="L137" i="1"/>
  <c r="L128" i="1"/>
  <c r="L129" i="1"/>
  <c r="L123" i="1"/>
  <c r="L124" i="1"/>
  <c r="L125" i="1"/>
  <c r="L111" i="1"/>
  <c r="L112" i="1"/>
  <c r="L116" i="1"/>
  <c r="L548" i="1"/>
  <c r="L549" i="1"/>
  <c r="L540" i="1"/>
  <c r="L528" i="1"/>
  <c r="L529" i="1"/>
  <c r="L530" i="1"/>
  <c r="L531" i="1"/>
  <c r="L532" i="1"/>
  <c r="L533" i="1"/>
  <c r="L534" i="1"/>
  <c r="L527" i="1"/>
  <c r="L526" i="1"/>
  <c r="L525" i="1"/>
  <c r="L101" i="1" l="1"/>
  <c r="L102" i="1"/>
  <c r="L97" i="1"/>
  <c r="L564" i="1"/>
  <c r="L560" i="1"/>
  <c r="J564" i="1"/>
  <c r="J563" i="1"/>
  <c r="J562" i="1"/>
  <c r="J561" i="1"/>
  <c r="L555" i="1"/>
  <c r="L557" i="1"/>
  <c r="L558" i="1"/>
  <c r="L388" i="1" l="1"/>
  <c r="L387" i="1"/>
  <c r="L511" i="1" l="1"/>
  <c r="L199" i="1" l="1"/>
  <c r="L200" i="1"/>
  <c r="L201" i="1"/>
  <c r="L202" i="1"/>
  <c r="L207" i="1"/>
  <c r="L208" i="1"/>
  <c r="L210" i="1"/>
  <c r="L212" i="1"/>
  <c r="L214" i="1"/>
  <c r="L215" i="1"/>
  <c r="L217" i="1"/>
  <c r="L223" i="1"/>
  <c r="L193" i="1"/>
  <c r="L166" i="1"/>
  <c r="L167" i="1"/>
  <c r="L168" i="1"/>
  <c r="L169" i="1"/>
  <c r="L174" i="1"/>
  <c r="L176" i="1"/>
  <c r="L179" i="1"/>
  <c r="L180" i="1"/>
  <c r="L181" i="1"/>
  <c r="L182" i="1"/>
  <c r="L184" i="1"/>
  <c r="L185" i="1"/>
  <c r="L190" i="1"/>
  <c r="L191" i="1"/>
  <c r="L164" i="1" l="1"/>
  <c r="L66" i="1" l="1"/>
  <c r="L65" i="1"/>
  <c r="L32" i="1" l="1"/>
  <c r="L12" i="1" l="1"/>
  <c r="L11" i="1"/>
  <c r="L10" i="1"/>
  <c r="L9" i="1"/>
  <c r="L8" i="1"/>
  <c r="L508" i="1" l="1"/>
  <c r="L150" i="1"/>
  <c r="L43" i="1"/>
  <c r="L475" i="1"/>
  <c r="L468" i="1"/>
  <c r="L469" i="1"/>
  <c r="L463" i="1"/>
  <c r="L465" i="1"/>
  <c r="L464" i="1"/>
  <c r="L459" i="1"/>
  <c r="L448" i="1"/>
  <c r="L415" i="1" l="1"/>
  <c r="L393" i="1"/>
  <c r="L395" i="1"/>
  <c r="L350" i="1" l="1"/>
  <c r="L349" i="1"/>
  <c r="L348" i="1"/>
  <c r="L281" i="1"/>
  <c r="L274" i="1"/>
  <c r="L268" i="1"/>
  <c r="L267" i="1"/>
  <c r="L257" i="1"/>
  <c r="L250" i="1" l="1"/>
  <c r="L249" i="1"/>
  <c r="L242" i="1"/>
  <c r="H165" i="3" l="1"/>
  <c r="G165" i="3"/>
  <c r="F165" i="3"/>
  <c r="E165" i="3"/>
  <c r="D165" i="3"/>
  <c r="C165" i="3"/>
  <c r="I165" i="3" l="1"/>
  <c r="A5" i="3"/>
  <c r="L108" i="1" l="1"/>
  <c r="L106" i="1"/>
  <c r="L100" i="1"/>
  <c r="L99" i="1"/>
  <c r="L83" i="1"/>
  <c r="L82" i="1"/>
  <c r="L81" i="1"/>
  <c r="L74" i="1"/>
  <c r="L73" i="1"/>
  <c r="L68" i="1"/>
  <c r="L498" i="1" l="1"/>
  <c r="L497" i="1"/>
  <c r="L494" i="1"/>
  <c r="L433" i="1"/>
  <c r="L432" i="1"/>
  <c r="L430" i="1"/>
  <c r="L429" i="1"/>
  <c r="L428" i="1"/>
  <c r="L64" i="1"/>
  <c r="L37" i="1"/>
  <c r="L36" i="1"/>
  <c r="L31" i="1"/>
  <c r="L33" i="1"/>
  <c r="L34" i="1"/>
  <c r="L35" i="1"/>
  <c r="L346" i="1" l="1"/>
  <c r="L301" i="1"/>
  <c r="L225" i="1" l="1"/>
  <c r="L197" i="1" l="1"/>
  <c r="L198" i="1"/>
  <c r="L554" i="1" l="1"/>
  <c r="L251" i="1" l="1"/>
  <c r="L342" i="1" l="1"/>
  <c r="L343" i="1"/>
  <c r="L344" i="1"/>
  <c r="L330" i="1"/>
  <c r="L331" i="1"/>
  <c r="L333" i="1"/>
  <c r="L334" i="1"/>
  <c r="L336" i="1"/>
  <c r="L337" i="1"/>
  <c r="L338" i="1"/>
  <c r="L339" i="1"/>
  <c r="L340" i="1"/>
  <c r="L315" i="1"/>
  <c r="L316" i="1"/>
  <c r="L317" i="1"/>
  <c r="L318" i="1"/>
  <c r="L319" i="1"/>
  <c r="L320" i="1"/>
  <c r="L322" i="1"/>
  <c r="L323" i="1"/>
  <c r="L324" i="1"/>
  <c r="L325" i="1"/>
  <c r="L326" i="1"/>
  <c r="L328" i="1"/>
  <c r="L304" i="1"/>
  <c r="L306" i="1"/>
  <c r="L308" i="1"/>
  <c r="L309" i="1"/>
  <c r="L310" i="1"/>
  <c r="L311" i="1"/>
  <c r="L312" i="1"/>
  <c r="L313" i="1"/>
  <c r="L293" i="1"/>
  <c r="L295" i="1"/>
  <c r="L296" i="1"/>
  <c r="L297" i="1"/>
  <c r="L299" i="1"/>
  <c r="L300" i="1"/>
  <c r="L287" i="1"/>
  <c r="L288" i="1"/>
  <c r="L289" i="1"/>
  <c r="L290" i="1"/>
  <c r="L278" i="1"/>
  <c r="L279" i="1"/>
  <c r="L280" i="1"/>
  <c r="L282" i="1"/>
  <c r="L283" i="1"/>
  <c r="L284" i="1"/>
  <c r="L271" i="1"/>
  <c r="L273" i="1"/>
  <c r="L275" i="1"/>
  <c r="L266" i="1"/>
  <c r="L262" i="1"/>
  <c r="L260" i="1"/>
  <c r="L261" i="1"/>
  <c r="L256" i="1"/>
  <c r="L145" i="1" l="1"/>
  <c r="L146" i="1"/>
  <c r="L148" i="1"/>
  <c r="L149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456" i="1" l="1"/>
  <c r="L452" i="1"/>
  <c r="L510" i="1" l="1"/>
  <c r="L470" i="1"/>
  <c r="L471" i="1"/>
  <c r="L472" i="1"/>
  <c r="L473" i="1"/>
  <c r="L441" i="1"/>
  <c r="L425" i="1" l="1"/>
  <c r="L424" i="1"/>
  <c r="L423" i="1"/>
  <c r="L422" i="1"/>
  <c r="L421" i="1"/>
  <c r="L417" i="1"/>
  <c r="L411" i="1"/>
  <c r="L394" i="1"/>
  <c r="L392" i="1" l="1"/>
  <c r="L248" i="1" l="1"/>
  <c r="L142" i="1"/>
  <c r="L143" i="1"/>
  <c r="L241" i="1" l="1"/>
  <c r="L4" i="1" l="1"/>
  <c r="L6" i="1"/>
  <c r="L26" i="1"/>
  <c r="L140" i="1"/>
  <c r="L141" i="1"/>
  <c r="L144" i="1"/>
  <c r="L386" i="1"/>
  <c r="L426" i="1" l="1"/>
  <c r="L474" i="1" l="1"/>
  <c r="L381" i="1" l="1"/>
  <c r="L382" i="1"/>
  <c r="L341" i="1" l="1"/>
  <c r="L314" i="1"/>
  <c r="L303" i="1"/>
  <c r="L302" i="1"/>
  <c r="L292" i="1"/>
  <c r="L286" i="1"/>
  <c r="L285" i="1"/>
  <c r="L265" i="1"/>
  <c r="L264" i="1"/>
  <c r="L263" i="1"/>
  <c r="L252" i="1"/>
  <c r="J565" i="1" l="1"/>
  <c r="K85" i="3" l="1"/>
  <c r="B125" i="3"/>
  <c r="F34" i="3"/>
  <c r="L412" i="1" l="1"/>
  <c r="L513" i="1" l="1"/>
  <c r="L413" i="1" l="1"/>
  <c r="L414" i="1"/>
  <c r="L416" i="1"/>
  <c r="L454" i="1" l="1"/>
  <c r="M217" i="3" l="1"/>
  <c r="M218" i="3"/>
  <c r="M219" i="3"/>
  <c r="M220" i="3"/>
  <c r="M221" i="3"/>
  <c r="M222" i="3"/>
  <c r="M223" i="3"/>
  <c r="M224" i="3"/>
  <c r="M225" i="3"/>
  <c r="M226" i="3"/>
  <c r="M227" i="3"/>
  <c r="M204" i="3"/>
  <c r="M205" i="3"/>
  <c r="M206" i="3"/>
  <c r="M207" i="3"/>
  <c r="M208" i="3"/>
  <c r="M209" i="3"/>
  <c r="M210" i="3"/>
  <c r="M211" i="3"/>
  <c r="M212" i="3"/>
  <c r="M213" i="3"/>
  <c r="M214" i="3"/>
  <c r="M216" i="3"/>
  <c r="K227" i="3"/>
  <c r="L228" i="3"/>
  <c r="E229" i="3"/>
  <c r="M228" i="3" l="1"/>
  <c r="I85" i="3"/>
  <c r="C34" i="3"/>
  <c r="F190" i="3"/>
  <c r="K565" i="1"/>
  <c r="I565" i="1"/>
  <c r="L565" i="1" l="1"/>
  <c r="L246" i="1"/>
  <c r="H565" i="1" l="1"/>
  <c r="F56" i="3" l="1"/>
  <c r="G56" i="3"/>
  <c r="H56" i="3"/>
  <c r="I56" i="3"/>
  <c r="J56" i="3"/>
  <c r="E56" i="3"/>
  <c r="K56" i="3" l="1"/>
  <c r="E34" i="3"/>
  <c r="D34" i="3"/>
  <c r="G34" i="3"/>
  <c r="H34" i="3"/>
  <c r="I34" i="3" l="1"/>
  <c r="L460" i="1" l="1"/>
  <c r="R14" i="3" l="1"/>
  <c r="M19" i="3"/>
  <c r="M54" i="3"/>
  <c r="L18" i="3"/>
  <c r="L14" i="3" l="1"/>
  <c r="G110" i="3"/>
  <c r="L11" i="3"/>
  <c r="F229" i="3" l="1"/>
  <c r="G227" i="3" s="1"/>
  <c r="G206" i="3" l="1"/>
  <c r="G210" i="3"/>
  <c r="G216" i="3"/>
  <c r="G205" i="3"/>
  <c r="G207" i="3"/>
  <c r="G209" i="3"/>
  <c r="G211" i="3"/>
  <c r="G213" i="3"/>
  <c r="G215" i="3"/>
  <c r="G217" i="3"/>
  <c r="G218" i="3"/>
  <c r="G220" i="3"/>
  <c r="G222" i="3"/>
  <c r="G224" i="3"/>
  <c r="G226" i="3"/>
  <c r="G208" i="3"/>
  <c r="G212" i="3"/>
  <c r="G214" i="3"/>
  <c r="G219" i="3"/>
  <c r="G221" i="3"/>
  <c r="G223" i="3"/>
  <c r="G225" i="3"/>
  <c r="H205" i="3" l="1"/>
  <c r="I190" i="3" l="1"/>
  <c r="H190" i="3"/>
  <c r="G190" i="3"/>
  <c r="E190" i="3"/>
  <c r="D190" i="3"/>
  <c r="I148" i="3"/>
  <c r="H148" i="3"/>
  <c r="G148" i="3"/>
  <c r="F148" i="3"/>
  <c r="E148" i="3"/>
  <c r="D148" i="3"/>
  <c r="I125" i="3"/>
  <c r="H125" i="3"/>
  <c r="G125" i="3"/>
  <c r="F125" i="3"/>
  <c r="E125" i="3"/>
  <c r="D125" i="3"/>
  <c r="K110" i="3"/>
  <c r="J110" i="3"/>
  <c r="I110" i="3"/>
  <c r="H110" i="3"/>
  <c r="L110" i="3" s="1"/>
  <c r="F110" i="3"/>
  <c r="D110" i="3"/>
  <c r="J85" i="3"/>
  <c r="H85" i="3"/>
  <c r="G85" i="3"/>
  <c r="F85" i="3"/>
  <c r="E85" i="3"/>
  <c r="D85" i="3"/>
  <c r="J125" i="3" l="1"/>
  <c r="J148" i="3"/>
  <c r="L85" i="3"/>
  <c r="J190" i="3"/>
  <c r="N97" i="3"/>
  <c r="L380" i="1"/>
  <c r="L461" i="1"/>
  <c r="E110" i="3" l="1"/>
</calcChain>
</file>

<file path=xl/sharedStrings.xml><?xml version="1.0" encoding="utf-8"?>
<sst xmlns="http://schemas.openxmlformats.org/spreadsheetml/2006/main" count="4540" uniqueCount="791">
  <si>
    <t>YİKOB</t>
  </si>
  <si>
    <t>DKH</t>
  </si>
  <si>
    <t>YAYLADAĞI</t>
  </si>
  <si>
    <t>BİTTİ</t>
  </si>
  <si>
    <t>BELEN</t>
  </si>
  <si>
    <t>ANTAKYA</t>
  </si>
  <si>
    <t>HASSA</t>
  </si>
  <si>
    <t>REYHANLI</t>
  </si>
  <si>
    <t>İSKENDERUN</t>
  </si>
  <si>
    <t>ARSUZ</t>
  </si>
  <si>
    <t>DEVAM EDİYOR</t>
  </si>
  <si>
    <t>Antakya Hükümet Konağı ve Kaymakam Evi Yapım İşi</t>
  </si>
  <si>
    <t>Defne Hükümet Konağı Yapım İşi</t>
  </si>
  <si>
    <t>DEFNE</t>
  </si>
  <si>
    <t>PAYAS</t>
  </si>
  <si>
    <t>İskenderun Yeni Hükümet Konağı Restorasyon Uygulama Yapım İşi</t>
  </si>
  <si>
    <t>TOPLAM</t>
  </si>
  <si>
    <t>SIRA NO</t>
  </si>
  <si>
    <t>SEKTÖRÜN ADI</t>
  </si>
  <si>
    <t>PROJENİN ADI</t>
  </si>
  <si>
    <t>PROJENİN YERİ (İlçesi)</t>
  </si>
  <si>
    <t>İHALE TARİHİ</t>
  </si>
  <si>
    <t>İŞİN BİTİM TARİHİ</t>
  </si>
  <si>
    <t>ÖNCEKİ YILLAR HARCAMASI (TL)</t>
  </si>
  <si>
    <t>PROJE BEDELİ (TL)</t>
  </si>
  <si>
    <t xml:space="preserve"> İŞİN BÜTÜNÜ FİZİKİ GERÇ. (%)</t>
  </si>
  <si>
    <t>AÇIKLAMALAR</t>
  </si>
  <si>
    <t>YATIRIMCI 
KURULUŞ</t>
  </si>
  <si>
    <t>Aile ve Sosyal Politikalar İl Müdürlüğü</t>
  </si>
  <si>
    <t>200 Kişilik Huzurevi Yapımı</t>
  </si>
  <si>
    <t>ALTINÖZÜ BELEDİYESİ</t>
  </si>
  <si>
    <t>ULAŞTIRMA</t>
  </si>
  <si>
    <t>ALTINÖZÜ</t>
  </si>
  <si>
    <t>KÜLTÜR-TURİZM</t>
  </si>
  <si>
    <t>ANTAKYA BELEDİYESİ</t>
  </si>
  <si>
    <t>BELEN BELEDİYESİ</t>
  </si>
  <si>
    <t>SANAYİ</t>
  </si>
  <si>
    <t xml:space="preserve"> Antakya Ayakkabıcılar  Sanayi Sitesi</t>
  </si>
  <si>
    <t>PROJE AŞAMASINDA</t>
  </si>
  <si>
    <t>Antakya Mobilyacıları İhtisas Sanayi Sitesi</t>
  </si>
  <si>
    <t>Çevre ve Şehircilik İl Müdürlüğü</t>
  </si>
  <si>
    <t>İL GENELİ</t>
  </si>
  <si>
    <t>EĞİTİM</t>
  </si>
  <si>
    <t>Kerim Güzel Göçebeleri İskanı 152 Adet Konut Aile/Tarım İkmal İnş.</t>
  </si>
  <si>
    <t>Topraktutan Ormaniçi Köyü İskanı 131 Ad. Konut Aile/Tarım İkmak İnş.</t>
  </si>
  <si>
    <t>DEFNE BELEDİYESİ</t>
  </si>
  <si>
    <t>DÖRTYOL BELEDİYESİ</t>
  </si>
  <si>
    <t>DÖRTYOL</t>
  </si>
  <si>
    <t>Anne Çocuk Egitim Merkezi Yapım İşi</t>
  </si>
  <si>
    <t>Taziye Evi Yapım İşi</t>
  </si>
  <si>
    <t>DSİ 6. Bölge Müdürlüğü</t>
  </si>
  <si>
    <t>TARIM</t>
  </si>
  <si>
    <t>Hatay-Tahtaköprü Barajı Yükseltilmesi</t>
  </si>
  <si>
    <t>SÖZLEŞME AŞAMASINDA</t>
  </si>
  <si>
    <t>HATAY-GÖNENÇAY</t>
  </si>
  <si>
    <t>Gönençay Barajı</t>
  </si>
  <si>
    <t>İHALE AŞAMASINDA</t>
  </si>
  <si>
    <t>BÜYÜK KARAÇAY PROJESİ</t>
  </si>
  <si>
    <t>SAMANDAĞ</t>
  </si>
  <si>
    <t>Hatay İçmesuyu İshale Hattı İkmali</t>
  </si>
  <si>
    <t>Hatay İçmesuyu Arıtma Tesisi</t>
  </si>
  <si>
    <t>Samandağ Değirmenbaşı ve Uzunbağ Belediyeleri İçmesuyu Hattı Rölekasyonu</t>
  </si>
  <si>
    <t xml:space="preserve">DEVAM EDİYOR </t>
  </si>
  <si>
    <t>HATAY ASİ NEHRİ DOSTLUK BARAJI VE SULAMASI PROJESİ</t>
  </si>
  <si>
    <t>Asi Nehri Dostluk Barajı Slurry Trech Yapılması</t>
  </si>
  <si>
    <t>AMİK-AFRİN (REYHANLI BARAJI VE SUL.)PROJESİ</t>
  </si>
  <si>
    <t>Reyhanlı Barajı</t>
  </si>
  <si>
    <t>Reyhanlı Barajı Takviye Tesisleri 1.Kısım (Karasu Regülatörü ve Derivasyon Kanalı Yapımı)</t>
  </si>
  <si>
    <t>Reyhanlı Barajı Takviye Tesisleri  (Afrin Çayı Davutlar Regülatörü- Afrin Derivasyon Kanalı)</t>
  </si>
  <si>
    <t>Reyhanlı Barajı Sulaması 1. Kısım</t>
  </si>
  <si>
    <t>YERÜSTÜSUYU SULAMALARI</t>
  </si>
  <si>
    <t>DRENAJ İŞLERİ</t>
  </si>
  <si>
    <t xml:space="preserve">   TAŞKIN KORUMA</t>
  </si>
  <si>
    <t>KIRIKHAN</t>
  </si>
  <si>
    <t>Kurtlusoğuksu Deresi 2.Kısım İkmali</t>
  </si>
  <si>
    <t>ERZİN</t>
  </si>
  <si>
    <t>Özerli ve Rabat Çayı İle Yan Kolları TRK</t>
  </si>
  <si>
    <t xml:space="preserve">GÖLET VE SULAMALARI </t>
  </si>
  <si>
    <t>Kurtlusoğuksu Göleti ve Sulaması</t>
  </si>
  <si>
    <t>Çökek Göleti ve Sulaması</t>
  </si>
  <si>
    <t>Ballıöz Göleti ve Sulaması</t>
  </si>
  <si>
    <t>Kisecik Göleti ve Sulaması</t>
  </si>
  <si>
    <t>Yoluklar Göleti ve Sulaması</t>
  </si>
  <si>
    <t xml:space="preserve"> PROJE YAPIMI </t>
  </si>
  <si>
    <t xml:space="preserve">Hatay Tahtaköprü Barajı Sulaması Proje Yapımı </t>
  </si>
  <si>
    <t>PLANLAMA İŞLERİ</t>
  </si>
  <si>
    <t>ERZİN BELEDİYESİ</t>
  </si>
  <si>
    <t>Gençlik Hizmetleri ve Spor İl Müdürlüğü</t>
  </si>
  <si>
    <t>KUMLU</t>
  </si>
  <si>
    <t>Gıda Tarım ve Hayvancılık İl Müdürlüğü</t>
  </si>
  <si>
    <t>Hayvancılığı Geliştirme Projesi</t>
  </si>
  <si>
    <t>HASSA BELEDİYESİ</t>
  </si>
  <si>
    <t>HATAY BÜYÜKŞEHİR BELEDİYESİ</t>
  </si>
  <si>
    <t>HATSU</t>
  </si>
  <si>
    <t>Erzin İçmesuyu İnşaatı</t>
  </si>
  <si>
    <t>Belen İçmesuyu Şebeke İnşaatı</t>
  </si>
  <si>
    <t>Antakya Merkez İçmesuyu İnşaatı</t>
  </si>
  <si>
    <t>Emniyet Genel Müdürlüğü</t>
  </si>
  <si>
    <t>İl Kültür ve Turizm Müdürlüğü</t>
  </si>
  <si>
    <t>Hatay Yeni Müze İkmal Teşhir -Tanzim 2.Etap</t>
  </si>
  <si>
    <t>İl Milli Eğitim Müdürlüğü</t>
  </si>
  <si>
    <t>İl Sağlık Müdürlüğü</t>
  </si>
  <si>
    <t>SAĞLIK</t>
  </si>
  <si>
    <t>PLANLAMA AŞAMASINDA</t>
  </si>
  <si>
    <t>İSKENDERUN BELEDİYESİ</t>
  </si>
  <si>
    <t>Muhtelif Cadde ve Sokaklara Kilitli Parke Taşı ile Yol ve Kaldırım  Yapılması</t>
  </si>
  <si>
    <t>Muhtelif Cadde ve Sokaklara Kaldırım Karosu Yapılması</t>
  </si>
  <si>
    <t>İskenderun Teknik Üniversitesi</t>
  </si>
  <si>
    <t>Karayolları 5. Bölge Müdürlüğü</t>
  </si>
  <si>
    <t>İskenderun Organize Sanayi Bölgesi (OSB) Otoyol Bağlantısı Ve İskenderun OSB  Kavşağı</t>
  </si>
  <si>
    <t>KIRIKHAN BELEDİYESİ</t>
  </si>
  <si>
    <t>Spor Kompleksi Projesi</t>
  </si>
  <si>
    <t>Diş Hekimliği Fakültesi İnşaatı (18.000 m2 den 22.000 m2 dönüştürülmesi)</t>
  </si>
  <si>
    <t xml:space="preserve">Kırıkhan Derslik ve Merkezi Birimler Bin. İnş.(7560 m2) </t>
  </si>
  <si>
    <t xml:space="preserve"> Bilgi Teknolojileri</t>
  </si>
  <si>
    <t xml:space="preserve">  Makine Techizatı</t>
  </si>
  <si>
    <t>Yayın alımı</t>
  </si>
  <si>
    <t>Makine ve Techizat Alımı</t>
  </si>
  <si>
    <t>Büyük Onarım</t>
  </si>
  <si>
    <t>Orman Bölge Müdürlüğü</t>
  </si>
  <si>
    <t>Ağaçlandırma ve Toprak Muh.Projesi (Ö.B)</t>
  </si>
  <si>
    <t>Orman Koruma ve İşletmecilik Projesi (D.S)</t>
  </si>
  <si>
    <t>Fidan Üretim Projesi (D.S)</t>
  </si>
  <si>
    <t>Silvi kültürel faaliyetleri (Cari)</t>
  </si>
  <si>
    <t>Üretim Faaliyetleri (Cari)</t>
  </si>
  <si>
    <t>ORKÖY</t>
  </si>
  <si>
    <t>PAYAS  BELEDİYESİ</t>
  </si>
  <si>
    <t>Kanal,Briket,Perde Duvar,Parke,Bordüryağmur Oluğu Yapım İşi</t>
  </si>
  <si>
    <t>Belediye Hizmet Binası Yapım İşi</t>
  </si>
  <si>
    <t>Gençlik Merkezi Ve Konferans Salonu Yapım İşi</t>
  </si>
  <si>
    <t>PTT Başmüdürlüğü</t>
  </si>
  <si>
    <t>REYHANLI BELEDİYESİ</t>
  </si>
  <si>
    <t>Asfalt Yapımı</t>
  </si>
  <si>
    <t>SAMANDAĞ BELEDİYESİ</t>
  </si>
  <si>
    <t>Toplu Konut Yapım İşi</t>
  </si>
  <si>
    <t>Sosyal Güvenlik Kurumu İl Müdürlüğü</t>
  </si>
  <si>
    <t>Tapu ve Kadastro XII. Bölge Müdürlüğü</t>
  </si>
  <si>
    <t>Hatay-Antakya Kadastro Yapım İşi</t>
  </si>
  <si>
    <t>TEİAŞ 18. Bölge Müdürlüğü</t>
  </si>
  <si>
    <t>ENERJİ</t>
  </si>
  <si>
    <t>Dörtyol TM</t>
  </si>
  <si>
    <t>Vakıflar Bölge Müdürlüğü</t>
  </si>
  <si>
    <t>Kredi ve Yurtlar Kurumu İl Müdürlüğü</t>
  </si>
  <si>
    <t>Yaşlılar Yurdu Binası İkmal İnşaatı</t>
  </si>
  <si>
    <t>Spor Salonu (3500 Kişilik)</t>
  </si>
  <si>
    <t>Spor Salonu</t>
  </si>
  <si>
    <t>Payas Kalesi Restorasyonu (1.Etap)</t>
  </si>
  <si>
    <t>Altınözü Spor Salonu</t>
  </si>
  <si>
    <t>Meydan Cami  2015-2017 Yılı Onarımı</t>
  </si>
  <si>
    <t>Mustafa Şevki Paşa Cami 2015-2017 Yılı Proje Temini</t>
  </si>
  <si>
    <t>Şeyh Turhan Reyhani Türbesi 2015-2017 Proje Temini</t>
  </si>
  <si>
    <t>Erzin TM Tevsiat</t>
  </si>
  <si>
    <t>Kırıkhan 350 Kişilik Yurt Yapımı</t>
  </si>
  <si>
    <t>Mevzi imar planı hizmet alımı</t>
  </si>
  <si>
    <t xml:space="preserve">Olimpik Yüzme Havuzu Yapım İşi </t>
  </si>
  <si>
    <t>İş Merkezi Yapımı</t>
  </si>
  <si>
    <t>Yaban Hayvanı Kurtarma ve Rehabilitasyon Merkezi Binası Yapımı</t>
  </si>
  <si>
    <t>Reyhanlı Barajı Sulaması 2. Kısım</t>
  </si>
  <si>
    <t>Reyhanlı Barajı Sulaması 1. Kısım Malzeme Alımı</t>
  </si>
  <si>
    <t>Reyhanlı Barajı İkmali</t>
  </si>
  <si>
    <t>Hatay Yayladağı Sulaması (Aydınbahçe-Ayışığı-Çabala-Leylekli-Kulaç)</t>
  </si>
  <si>
    <t>Hatay Kırıkhan Ceylanlı ve Yılanlı Küçük Gölet ve YÜS Sulamaları</t>
  </si>
  <si>
    <t>Hatay-Erzin Başlamış Sulaması (Regülatör)</t>
  </si>
  <si>
    <t>Harbiye Kasabası Şelale Deresi Islahı 2. Kısım</t>
  </si>
  <si>
    <t>Sarıçay ve İçmeler Mahallesi Payas Kuşaklama Kanalı Yandereleri Tersip Bendi ve Islah Sekisi Yapımı</t>
  </si>
  <si>
    <t>Konacık Köyünün Karaçay Deresi Tersip Bendi ve Islah Sekisi Yapımı</t>
  </si>
  <si>
    <t>Mustafa Kemalpaşa Göleti</t>
  </si>
  <si>
    <t>Altınkaya Göleti ve Sulaması</t>
  </si>
  <si>
    <t>Pirinççik Göleti ve Sulaması</t>
  </si>
  <si>
    <t>Şakşak Göleti ve Sulaması</t>
  </si>
  <si>
    <t>Uluyol Göleti ve Sulaması</t>
  </si>
  <si>
    <t>Yarseli Projesi Yarseli Barajı Sulaması Yenileme Planlama Mühendislik Hizmetleri</t>
  </si>
  <si>
    <t>Hacıahmetli, Höyük, Avcılarsuyu Dereleri Islahı</t>
  </si>
  <si>
    <t>Altınçağ Kasabası Deliçay Deresi Islahı 2.Kısm</t>
  </si>
  <si>
    <t>Asi Nehri Yan Dereleri (Hanna Deresi Islahı) 2.Kısım İkmali</t>
  </si>
  <si>
    <t>Kuzeytepe Deresi Islahı İkmali</t>
  </si>
  <si>
    <t xml:space="preserve"> Güzündere, Ötençay ve Şenbük Dereleri</t>
  </si>
  <si>
    <t>Pınarbaşı Rekreasyon Projesi</t>
  </si>
  <si>
    <t>Amik-Afrin Sulama Tesisleri Proje Yapımı 2.Ünite</t>
  </si>
  <si>
    <t>Kırıkhan ve Hassa Sulamaları Rehabilitasyon Proje Yapımı</t>
  </si>
  <si>
    <t xml:space="preserve">T.Kale-İskenderun Hattı Km.25+903'deki Yeşilköy ve Km. 27+460'deki Dörtyol Hemzemin Geçidinin altgeçide dönüştürülmesi </t>
  </si>
  <si>
    <t>TCDD 6. Bölge Müdürlüğü</t>
  </si>
  <si>
    <t>Kat Karşılığı</t>
  </si>
  <si>
    <t>TAKİBE ALINAN KURULUŞ SAYISI</t>
  </si>
  <si>
    <t>TOPLAM PROJE</t>
  </si>
  <si>
    <t>BİTEN PROJE SAYISI</t>
  </si>
  <si>
    <t>DEVAM EDEN</t>
  </si>
  <si>
    <t>BAŞLANAMAYAN</t>
  </si>
  <si>
    <t>SAYISI</t>
  </si>
  <si>
    <t xml:space="preserve"> ÖDENEĞİ </t>
  </si>
  <si>
    <t>PROJE SAYISI</t>
  </si>
  <si>
    <t>(TL)</t>
  </si>
  <si>
    <t xml:space="preserve"> (TL)</t>
  </si>
  <si>
    <t>YILI ÖDENEĞİ (TL)</t>
  </si>
  <si>
    <t>Sıra No</t>
  </si>
  <si>
    <t>Sektör Adı</t>
  </si>
  <si>
    <t>Proje Sayısı</t>
  </si>
  <si>
    <t>Yılı Ödeneği</t>
  </si>
  <si>
    <t>Dönem Sonuna Kadar Yapılan Nakdi Harcama</t>
  </si>
  <si>
    <t>Biten Proje Sayısı</t>
  </si>
  <si>
    <t>Devam Eden Proje Sayısı</t>
  </si>
  <si>
    <t>Başlanamayan Proje Sayısı</t>
  </si>
  <si>
    <t>Nakti Ger. Or.   (%)</t>
  </si>
  <si>
    <t>Eğitim</t>
  </si>
  <si>
    <t>Kültür ve Turizm</t>
  </si>
  <si>
    <t>Sağlık</t>
  </si>
  <si>
    <t>Sanayi</t>
  </si>
  <si>
    <t>Ulaştırma</t>
  </si>
  <si>
    <t>Tarım</t>
  </si>
  <si>
    <t>Enerji</t>
  </si>
  <si>
    <t xml:space="preserve">TOPLAM </t>
  </si>
  <si>
    <t>İlçe  Adı</t>
  </si>
  <si>
    <t>İl GENELİ</t>
  </si>
  <si>
    <t>KURUM ADI</t>
  </si>
  <si>
    <t>TOPLAM PROJE SAYISI</t>
  </si>
  <si>
    <t>PROJE BEDELLERİ TOPLAMI (TL)</t>
  </si>
  <si>
    <t xml:space="preserve">ÖNCEKİ YILLAR HARCAMA TUTARI (TL)              </t>
  </si>
  <si>
    <t xml:space="preserve">YILI ÖDENEĞİ (TL) </t>
  </si>
  <si>
    <t>YILINDAKİ HARCAMA TUTARI (TL)</t>
  </si>
  <si>
    <t>BAŞLANAMAYAN PROJE SAYISI</t>
  </si>
  <si>
    <t>NAKDİ GERÇ.</t>
  </si>
  <si>
    <t xml:space="preserve"> (%)</t>
  </si>
  <si>
    <t>Bilim Sanayi ve Teknoloji İl Müdürlüğü</t>
  </si>
  <si>
    <t>İl Emniyet Müdürlüğü</t>
  </si>
  <si>
    <t>Gençlik ve Spor İl Müdürlüğü</t>
  </si>
  <si>
    <t>Mustafa Kemal Üniversitesi</t>
  </si>
  <si>
    <t>Orman ve Su işleri 7. Bölge Müdürlüğü</t>
  </si>
  <si>
    <t>SGK İl Müdürlüğü</t>
  </si>
  <si>
    <t>Tapu ve Kadastro 12. Bölge Müdürlüğü</t>
  </si>
  <si>
    <t>Ulaştırma Bölge Müdürlüğü</t>
  </si>
  <si>
    <t>GENEL TOPLAM</t>
  </si>
  <si>
    <t>KURULUŞU</t>
  </si>
  <si>
    <t>ÖNCEKİ YILLAR HARCAMA TUTARI (TL)</t>
  </si>
  <si>
    <t>2015 YILINDA YAPILAN HARCAMA TUTARI                    (TL)</t>
  </si>
  <si>
    <t>Hatay Büyükşehir Belediyesi</t>
  </si>
  <si>
    <t>HATSU Genel Müdürlüğü</t>
  </si>
  <si>
    <t>Altınözü Belediyesi</t>
  </si>
  <si>
    <t>Antakya Belediyesi</t>
  </si>
  <si>
    <t>Arsuz Belediyesi</t>
  </si>
  <si>
    <t>Belen Belediyesi</t>
  </si>
  <si>
    <t>Defne Belediyesi</t>
  </si>
  <si>
    <t>Dörtyol Belediyesi</t>
  </si>
  <si>
    <t>Erzin Belediyesi</t>
  </si>
  <si>
    <t>Hassa Belediyesi</t>
  </si>
  <si>
    <t>İskenderun Belediyesi</t>
  </si>
  <si>
    <t>Kırıkhan Belediyesi</t>
  </si>
  <si>
    <t>Kumlu Belediyesi</t>
  </si>
  <si>
    <t>Payas Belediyesi</t>
  </si>
  <si>
    <t>Reyhanlı Belediyesi</t>
  </si>
  <si>
    <t>Samandağ Belediyesi</t>
  </si>
  <si>
    <t>Yayladağı Belediyesi</t>
  </si>
  <si>
    <t>İLÇESİ</t>
  </si>
  <si>
    <t>DEVAM EDEN PROJE SAYISI</t>
  </si>
  <si>
    <t>NAKDİ</t>
  </si>
  <si>
    <t>GERÇ</t>
  </si>
  <si>
    <t>(%)</t>
  </si>
  <si>
    <t>D.K.H.</t>
  </si>
  <si>
    <t>BAŞLANAMA</t>
  </si>
  <si>
    <t>YAN PROJE</t>
  </si>
  <si>
    <t xml:space="preserve"> SAYISI</t>
  </si>
  <si>
    <t>2016 YILI TOPLAM HARCAMA MİKTARI               (TL)</t>
  </si>
  <si>
    <t xml:space="preserve">DEVAM EDEN PROJE </t>
  </si>
  <si>
    <t>BAŞLANMAYAN PROJE</t>
  </si>
  <si>
    <t>KURUM</t>
  </si>
  <si>
    <t xml:space="preserve">2016 YILI ÖDENEĞİ </t>
  </si>
  <si>
    <t>TOPLAM İÇİNDEKİ PAYI</t>
  </si>
  <si>
    <t>2016 YILI ÖDENEĞİ        (TL)</t>
  </si>
  <si>
    <t>2016 YILINDA YAPILAN HARCAMA TUTARI                    (TL)</t>
  </si>
  <si>
    <t xml:space="preserve">KALAN ÖDENEK MİKTARI </t>
  </si>
  <si>
    <t>(D.K.H)</t>
  </si>
  <si>
    <t>-</t>
  </si>
  <si>
    <t>TAHTAKÖPRÜ BARAJI YÜKSELTİLMESİ VE SULAMASI PROJESİ     (2016-2019)</t>
  </si>
  <si>
    <t>Antakya-(Reyhanlı-Cilvegözü) Ayr.  Yolu (BSK Yapımı)</t>
  </si>
  <si>
    <t>Kırıkhan-Reyhanlı-Cilvegözü Yolu (BSK Yapımı)</t>
  </si>
  <si>
    <t>Islahiye-Hassa-Kırıkhan Yolu(SK-BSK Yapımı)</t>
  </si>
  <si>
    <t>Topboğazı - Kırıkhan Yolu (BSK Yapımı)</t>
  </si>
  <si>
    <t>53.Hatay Şube Tesisleri Yenilenmesi</t>
  </si>
  <si>
    <t>PROGRAM YILI ÖDENEĞİ (TL)</t>
  </si>
  <si>
    <t>Çevik Kuvvet Şube Müdürlüğü Hizmet Binası Projesi Hazırlanması İşi</t>
  </si>
  <si>
    <t>Antakya İlçe Emniyet Müdürlüğü ve Polis Hizmet Amirliği Yeni Hizmet Binası Projesi Hazırlama İşi</t>
  </si>
  <si>
    <t>500 Seyircili Spor Salonu</t>
  </si>
  <si>
    <t>Orman Koruma ve Yangınla Mücadele Projesi (Ö.B)</t>
  </si>
  <si>
    <t>Biyolojik Çeşitliliğe Dayalı Ulusal Geleneksel Bilginin saha çalışması ile belirlenmesi</t>
  </si>
  <si>
    <t>Hatay 3. Grup Kadastro</t>
  </si>
  <si>
    <t>Turizm Bölgesi II. Etap 1/25000 lik İlave Revizyon Planı</t>
  </si>
  <si>
    <t>KUMLU BELEDİYESİ</t>
  </si>
  <si>
    <t>K.Dalyan (Narlıca) Atıksu Arıtma Tesisi Ve Kollektör Hattı İnşaatı</t>
  </si>
  <si>
    <t>Samandağ Sulaması (Kapısuyu-Teknepınarı-Büyükoba-Seldiren-Çubukçu)</t>
  </si>
  <si>
    <t xml:space="preserve">Çamlık Bölgesi Kent Ormanı Projesi </t>
  </si>
  <si>
    <r>
      <t>2015 YILINDA YAPILAN HARCAMA TUTARI                    (TL</t>
    </r>
    <r>
      <rPr>
        <b/>
        <sz val="14"/>
        <color rgb="FF000080"/>
        <rFont val="Tahoma"/>
        <family val="2"/>
        <charset val="162"/>
      </rPr>
      <t>)</t>
    </r>
  </si>
  <si>
    <r>
      <t xml:space="preserve">NAKDİ GERÇEKLEŞME </t>
    </r>
    <r>
      <rPr>
        <b/>
        <sz val="14"/>
        <color rgb="FF00B050"/>
        <rFont val="Tahoma"/>
        <family val="2"/>
        <charset val="162"/>
      </rPr>
      <t>(%)</t>
    </r>
  </si>
  <si>
    <r>
      <t xml:space="preserve"> </t>
    </r>
    <r>
      <rPr>
        <b/>
        <sz val="14"/>
        <color rgb="FF00B050"/>
        <rFont val="Tahoma"/>
        <family val="2"/>
        <charset val="162"/>
      </rPr>
      <t>(%)</t>
    </r>
  </si>
  <si>
    <r>
      <t>2015 YILINDA YAPILAN HARCAMA TUTARI (TL</t>
    </r>
    <r>
      <rPr>
        <b/>
        <sz val="14"/>
        <color rgb="FF000080"/>
        <rFont val="Tahoma"/>
        <family val="2"/>
        <charset val="162"/>
      </rPr>
      <t>)</t>
    </r>
  </si>
  <si>
    <t>PROJE BEDELLERİ TOPLAMI</t>
  </si>
  <si>
    <t>ÖNCEKİ YILLAR HARCAMA</t>
  </si>
  <si>
    <t>PROJE BEDEL TOPLAM</t>
  </si>
  <si>
    <t>Reyhanlı 400 Kişilik Yurt Projesi ve İnşaatı Yapımı</t>
  </si>
  <si>
    <t xml:space="preserve">İskenderun 1000 Kişilik Yurt Projesi ve İnşaatı Yapımı </t>
  </si>
  <si>
    <t>SGK İl Müdürlüğü Hizmet Binası Yapımı</t>
  </si>
  <si>
    <t>1000 Öğrencilik Yurt İnşaatı</t>
  </si>
  <si>
    <t>PROGARAM YILI ÖDENEĞİ                (TL)</t>
  </si>
  <si>
    <t>PROGRAM YILI ÖDENE (TL)</t>
  </si>
  <si>
    <t>Asi Havzası Master Plan Raporu Hazırlanması</t>
  </si>
  <si>
    <t>Belen İlçe Emniyet Amirliği Yeni Hizmet Binası İnşaatı Yapım İşi</t>
  </si>
  <si>
    <t>Gölbaşı Gölü Sulak Alanı Yönetim Planı Yapımı</t>
  </si>
  <si>
    <t xml:space="preserve">7.Grup Gölet Planlama ve Proje Yapımı Danışmanlık Hizmet Alımı </t>
  </si>
  <si>
    <t xml:space="preserve">10.Grup Gölet Planlama ve Proje Yapımı Danışmanlık Hizmet Alımı </t>
  </si>
  <si>
    <t xml:space="preserve">11.Grup Gölet Planlama ve Proje Yapımı Danışmanlık Hizmet Alımı </t>
  </si>
  <si>
    <t>Yerüstüsuyu Sulamaları Proje Yapımı 5. Kısım</t>
  </si>
  <si>
    <t>Altınözü Yunushan Nekropol Alanı 103 Ada 90 Parsel Röleve, Restorasyon ve Çevre Düzenleme Peyzaj Projelerinin Hazırlanması İşi</t>
  </si>
  <si>
    <t xml:space="preserve">9.Grup Gölet Planlama ve Proje Yapımı Danışmanlık Hizmet Alımı </t>
  </si>
  <si>
    <t>13.Grup Gölet Planlama ve Proje Yapımı</t>
  </si>
  <si>
    <t xml:space="preserve">2.Kısım Taşkın Kontrol ve Taşkın Rüsubat Kontrol Planlama Raporu ve Proje Yapımı Mühendislik Hizmetleri </t>
  </si>
  <si>
    <t>MKÜ Tıp Fakültesi Öğretim Binaları Ek İnşaatı Proje Hizmet Alım İşi</t>
  </si>
  <si>
    <t>Kültür Kitap Kafe ve Restaurant Yapım İşi</t>
  </si>
  <si>
    <t>Bitümlü Sıcak Karışım Beton Asfalt Yol Kaplama İşi</t>
  </si>
  <si>
    <t>Derslik ve Merkezi Birimler    (1-Merkezi Kütüphane (11.500m2) Yapım İşi)</t>
  </si>
  <si>
    <t>Derslik ve Merkezi Birimler    (2-Merkezi Yemekhane (5.000m2) Yapım İşi)</t>
  </si>
  <si>
    <t>Derslik ve Merkezi Birimler    (3-Mimarlık Fakültesi (16.985m2) Yapım İşi)</t>
  </si>
  <si>
    <t>Merkeze Bağlı Mahallelere Kilitli Parke Taşı Döşeme Yapım İşi</t>
  </si>
  <si>
    <t>Sosyal Hizmet Binası Yapım İşi</t>
  </si>
  <si>
    <t>Kale ve Seyirlik Alan Yapımı</t>
  </si>
  <si>
    <t>Kilitli Parke Yapım İşi</t>
  </si>
  <si>
    <t>ARSUZ BELEDİYESİ</t>
  </si>
  <si>
    <t>Arsuz (Gökmeydan) Kültür Evi</t>
  </si>
  <si>
    <t>MKÜ Tayfur Sökmen Kampüsü 2017 Yılı Alt Yapı İnşaatı İşi</t>
  </si>
  <si>
    <t>İl Emniyet Müdürlüğü Yeni Hizmet Binası İnşaat Yapım İşi</t>
  </si>
  <si>
    <t xml:space="preserve">3.Kısım Taşkın Kontrol ve Taşkın Rüsubat Kontrol Planlama Raporu ve Proje Yapımı Mühendislik Hizmetleri </t>
  </si>
  <si>
    <t>MKÜ  Araştırma ve Uygulama Hastanesi tadilatı Proje Hizmeti Alım İşi (12170 m2)</t>
  </si>
  <si>
    <t xml:space="preserve">KAMPÜS ALTYAPISI </t>
  </si>
  <si>
    <t>İskenderun OSB İltisak Hattı Yapımına Yönelik Uygulama Projeleri Hazırlanması</t>
  </si>
  <si>
    <t>Hatay GAMER Hizmet Binası Yapım İşi</t>
  </si>
  <si>
    <t>Yenişehir Cami Restorasyonu</t>
  </si>
  <si>
    <t>3 Adet Prefabrik Taziye Evi Yapım İşi</t>
  </si>
  <si>
    <t>16 Adet Çocuk Parkı Yapımı</t>
  </si>
  <si>
    <t>Kültür Hanı Yapım İşi</t>
  </si>
  <si>
    <t>İlçe Muhtelif Mahallelerin Yol Yapım Çalışmaları</t>
  </si>
  <si>
    <t>Karsu Çok Amaçlı Salon Yapım İşi</t>
  </si>
  <si>
    <t>Kamberli Çok Amaçlı Salon Yapım İşi</t>
  </si>
  <si>
    <t>Avuttepe Çok Amaçlı Salon Yapım İşi</t>
  </si>
  <si>
    <t>Seferli Çok Amaçlı Salon Yapım İşi</t>
  </si>
  <si>
    <t>Toprakhisar Çelik Profil ve Kaplama Malzeme ile Karkas Sulandırma Yapım İşi</t>
  </si>
  <si>
    <t>Yanıkpınar Çelik Profil ve Kaplama Malzeme ile Karkas Sulandırma Yapım İşi</t>
  </si>
  <si>
    <t>Yarseli Çelik Profil ve Kaplama Malzeme ile Karkas Sulandırma Yapım İşi</t>
  </si>
  <si>
    <t>Altınçay ve Cumhuriyet Mahallelerinde Parke İle Yol Yapım,Bakım ve Onarım İşi</t>
  </si>
  <si>
    <t>Aksaray,Emek,Cebrail  Mahallelerinde Parke İle Yol Yapım,Bakım ve Onarım İşi</t>
  </si>
  <si>
    <t>Akasya,Saraykent,Ürgenpaşa,Ekinci  Mahallelerinde Parke İle Yol Yapım,Bakım ve Onarım İşi</t>
  </si>
  <si>
    <t>Esentepe,Esenlik,Gazi Mahallelerinde Parke İle Yol Yapım,Bakım ve Onarım İşi</t>
  </si>
  <si>
    <t>Kanatlı,Haraparası,H.Ömer Alpagot,Kışlasaray Mahallelerinde Parke İle Yol Yapım,Bakım ve Onarım İşi</t>
  </si>
  <si>
    <t xml:space="preserve">2018 yılı
Sıcak asfalt yapımı  </t>
  </si>
  <si>
    <t>2018 yılı 
Kilitli Parke Döşeme İşi</t>
  </si>
  <si>
    <t>Kültür Merkezi Yapımı</t>
  </si>
  <si>
    <t>Pazar Yeri Projesi ile Yapım İşi</t>
  </si>
  <si>
    <t>GENÇLİK VE SPOR</t>
  </si>
  <si>
    <t>Adana-Karaisalı Körkün Çayı ve Hatay-Dörtyol Deliçay Köprüleri Yapım İşi</t>
  </si>
  <si>
    <t xml:space="preserve">Reyhanlı Sanayi Sitesi </t>
  </si>
  <si>
    <t>KONUT-YAPI-İNŞAAT</t>
  </si>
  <si>
    <t>gençlik ve spor</t>
  </si>
  <si>
    <t>KONUT-YAPI İNŞAAT</t>
  </si>
  <si>
    <t xml:space="preserve">Payas 380 GİS </t>
  </si>
  <si>
    <t>Erzin 380-Polateli 380 EİH (GAP)(Toprak Teli Fiber Optikli)</t>
  </si>
  <si>
    <t>İsdemir 380 GİS Tevsiat</t>
  </si>
  <si>
    <t>Atlas TES-Payas Kablosu ve Kablo Direği</t>
  </si>
  <si>
    <t>Hassa TM</t>
  </si>
  <si>
    <t>Payas GİS -İskenderun 2 EİH Yenileme
(Toprak Teli Fiber Optikli)</t>
  </si>
  <si>
    <t>Hatay 380- İskenderun-3 EİH (Toprak Teli Fiber Optikli)</t>
  </si>
  <si>
    <t>Hassa- Hasanbeyli RES EİH (Toprak Teli Fiber Optikli)</t>
  </si>
  <si>
    <t>Hatay 380 TM Tevsiat</t>
  </si>
  <si>
    <t>İskenderun-3 TM Tevsiat</t>
  </si>
  <si>
    <t>İl Müdürlüğü ve Antakya SHM Proje Yapım İşi</t>
  </si>
  <si>
    <t>Türkiye Tarım Havzaları Geliştirme Projesi</t>
  </si>
  <si>
    <t>Hatay Uzun Çarşı Sokak Sağlıklaştırma Projeleri Yapımı</t>
  </si>
  <si>
    <t>17.11.2017</t>
  </si>
  <si>
    <t xml:space="preserve">16.11.2018
</t>
  </si>
  <si>
    <t>18.10.2017</t>
  </si>
  <si>
    <t>Kırıkhan Kültürhan Uygulama İşi</t>
  </si>
  <si>
    <t>09.11.2017</t>
  </si>
  <si>
    <t>26.07.2019</t>
  </si>
  <si>
    <t>Reyhanlı Kültürhan Uygulama İşi</t>
  </si>
  <si>
    <t>Hatay Etnografya Müzesi Uygulama İşi</t>
  </si>
  <si>
    <t>07.03.2018</t>
  </si>
  <si>
    <t>Dörtyol 300 Kişilik Pansiyon ve Spor Salonu
(Dörtyol Fen Lisesi)</t>
  </si>
  <si>
    <t>Kırıkhan 300 Kişilik Öğrenci Pansiyonu</t>
  </si>
  <si>
    <t xml:space="preserve">Belen Halk Eğitim Merkezi  (8 Derslik)                    </t>
  </si>
  <si>
    <t>Belen İmam Hatip Lisesi (12 Derslik)</t>
  </si>
  <si>
    <t>Günyazı Özel Eğitim Uygulama ve iş Uygulama Okulu (16 Derslik)</t>
  </si>
  <si>
    <t>Küçükdalyan Soğuksu Ortaokulu (24 Derslik)</t>
  </si>
  <si>
    <t>Serinyol 100.Yıl İlkokulu (12 Derslik)</t>
  </si>
  <si>
    <t>Özbek İlkokulu (5 Derslik)</t>
  </si>
  <si>
    <t>Harbiye Selahattin Güzel  Anasınıfı ( 3 Derslik)</t>
  </si>
  <si>
    <t>Mustafa Kemal Akbay  Anasınıfı ( 2 Derslik)</t>
  </si>
  <si>
    <t>Dedemli İlkokulu Anasınıfı (1 Derslik)</t>
  </si>
  <si>
    <t>Akçay Mahallesi İlkokulu (12 Derslik)</t>
  </si>
  <si>
    <t>Modernevler Mahallesi Anaokulu ( 6 Derslik)</t>
  </si>
  <si>
    <t>Alakoyun Mahallesi Ortaokulu (24 Derslik)</t>
  </si>
  <si>
    <t>Yıldırım Beyazıt Mahallesi İlkokulu (16 Derslik)</t>
  </si>
  <si>
    <t>Karbeyaz Mahallesi İlkokulu (8 Derslik)</t>
  </si>
  <si>
    <t>Bahçelievler Mahallesi İlkokulu (24 Derslik)</t>
  </si>
  <si>
    <t>Reyhanlı Alakuzu Anasınıfı (1 Derslik)</t>
  </si>
  <si>
    <t>Azgınlı Mahallesi İlkokulu (5 Derslik)</t>
  </si>
  <si>
    <t>Karasüleymanlı Uzunköy İlkokulu (8 Derslik)</t>
  </si>
  <si>
    <t>Paşaköy Başköy Anasınıfı (2 Derslik)</t>
  </si>
  <si>
    <t>Zübeyde Hanım Ortaokulu (12 Derslik)</t>
  </si>
  <si>
    <t>Kuzuculu Fevzi Çakmak İlkokulu (6 Derslik)</t>
  </si>
  <si>
    <t>İncirli İlokulu (2 Derslik)</t>
  </si>
  <si>
    <t>Şehit Nizam Akdeniz İlkokulu ( 8 Derslik)</t>
  </si>
  <si>
    <t>Ekinci Nevzat Ceylan İlkokulu ( 8 Derslik)</t>
  </si>
  <si>
    <t>TOKİ İmam Hatip Ortaokulu ( 16 Derslik)</t>
  </si>
  <si>
    <t>Bağlar Mahallesi Ortaokulu (24 Derslik)</t>
  </si>
  <si>
    <t>Kümelievler Mahallesi İlkokulu (Bayır 8 Derslik)</t>
  </si>
  <si>
    <t>Gültepe Mahallesi İlkokulu (24 Derslik)</t>
  </si>
  <si>
    <t>İskenderun ADSM
40 Ünit</t>
  </si>
  <si>
    <t>Reyhanlı 100 Yataklı Devlet Hastanesi</t>
  </si>
  <si>
    <t>Kırıkhan 20 Üniteli Ağız ve Diş Sağlığı Merkezi</t>
  </si>
  <si>
    <t>Samandag 75 Yataklı Devlet Hastanesi</t>
  </si>
  <si>
    <t xml:space="preserve">Dörtyol 250 Yataklı Devlet Hastanesi         </t>
  </si>
  <si>
    <t>Hatay Devlet Hastanesi Radyoterapi Merkezi</t>
  </si>
  <si>
    <t>Kapalı Spor Kompleksi</t>
  </si>
  <si>
    <t>Kadın Doğum ve Çocuk Hastane İnşaatı ve Makine Teçhizat Alımı (12.306 m2)</t>
  </si>
  <si>
    <t>Orman Kadastrosu ve Tescil Projesi</t>
  </si>
  <si>
    <t>Arsuz 101 Parsel Onarım İşi</t>
  </si>
  <si>
    <t>Şeyh Hıdır Proje Temini</t>
  </si>
  <si>
    <t>Çarşı Camii Proje Temini</t>
  </si>
  <si>
    <t>412-413 parsel Proje Temini</t>
  </si>
  <si>
    <t xml:space="preserve">Hatay Yayladağı Kışlak Mahallesi 1248 Parselde Şehit Yakınına Konut Yapılması İşi </t>
  </si>
  <si>
    <t>18.12.2017 Süre Uzatımı verilecektir.</t>
  </si>
  <si>
    <t>Türkiye Bölgesel Ölçekli Sıvılaşma Yatkınlık Haritalarının Hazırlanması</t>
  </si>
  <si>
    <t>Hatay-Tahtaköprü Barajı Sulaması 1. Kısım</t>
  </si>
  <si>
    <t>Hatay İçmesuyu İsale Hattı İkmali KGM Yol Geçişleri</t>
  </si>
  <si>
    <t>Reyhanlı Barajı Sulaması KGM Yol Geçişleri</t>
  </si>
  <si>
    <t>Hatay Arsuz Haymaseki, Hüyük, Tatarlı-Işıklı ve Tülek Küçük Gölet ve YÜS Sulamaları</t>
  </si>
  <si>
    <t>Merkez Tanışma Göleti ve Sulaması</t>
  </si>
  <si>
    <t>Eriklikuyu Göleti ve Sulaması</t>
  </si>
  <si>
    <t>Asi Nehri Dostluk Barajı Proje Yapımı</t>
  </si>
  <si>
    <t>Büyük Karaçay Barajı Sulama Revizyonu ve Samandağ Sulaması Yenileme Planlama Raporu Yapımı</t>
  </si>
  <si>
    <t>Tabiat Parkı-Tabiat Eğitim Merkezi Binası Yapımı</t>
  </si>
  <si>
    <t>Tabiat Parkı-Çevre Düzenleme</t>
  </si>
  <si>
    <t>Tabiat Parkı-Plan Proje Yapımı</t>
  </si>
  <si>
    <t>Yaban Hayvanı Kurtarma ve Rehabilitasyon Merkezi - Tefrişat Alımı</t>
  </si>
  <si>
    <t>Kontrol Hizmetlerinin Geliştirilmesi Projesi</t>
  </si>
  <si>
    <t>Antakya- Samandağ Yolu (Samandağ Geçişi Dahil)</t>
  </si>
  <si>
    <t>ETÜT PROJE</t>
  </si>
  <si>
    <t>MUHTELİF İŞLER</t>
  </si>
  <si>
    <t>DERSLİK VE MERKEZİ BİRİMLER</t>
  </si>
  <si>
    <t>TAŞKIN VE RUSUBAT KONTROLÜ</t>
  </si>
  <si>
    <t>2018 YILINDA YAPILAN HARCAMA (TL)</t>
  </si>
  <si>
    <t>2018 YILI NAKDİ GERÇ. (%)</t>
  </si>
  <si>
    <t>Diğer Harcamalar (Kamulaştırma vs.)</t>
  </si>
  <si>
    <t>MKÜ Fakülte ve Yüksekokul Asansörleri Bakım Onarım İnşaatı İşi</t>
  </si>
  <si>
    <t>Kampüs Altyapısı (Merkez Kampüs Elektrik Altyapısı Yapım İşi)</t>
  </si>
  <si>
    <t xml:space="preserve">(Antakya-Reyhanlı) Ayr.-Altınözü Yolu (Km:9+900-20+232 ve Km:0+000-3+500 BY-BSK Yapımı)       </t>
  </si>
  <si>
    <t>Antakya-Yayladağı-Suriye Hududu Km:4+000-50+549,91 Arası (Harbiye Çevre Yolu Dahil BY-SK-BSK Yapımı)</t>
  </si>
  <si>
    <t xml:space="preserve">(Antakya-Reyhanlı) Ayr.-Hacıpaşa İl Yolu Yolu (Km:4+100-20+250 Arası  TYSK Yapımı)     </t>
  </si>
  <si>
    <t>Altınözü- Karbeyaz Yolu Km:(45+500-52+000 Arası TYSK Yapımı)</t>
  </si>
  <si>
    <t>Murat Paşa I ve II Köprüleri (Restorasyon)</t>
  </si>
  <si>
    <t>Kırıkhan -Kumlu Yolu Kanal 2-Kanal 3 Köprüleri</t>
  </si>
  <si>
    <t>Nardüzü Meydan ve Çevre Düzenlemesi Yapım İşi</t>
  </si>
  <si>
    <t>B Tipi Piknik Alanı</t>
  </si>
  <si>
    <t>Soğukoluk Çay Bahçesi Yenilenmesi İşi</t>
  </si>
  <si>
    <t>Kilitli Parke Taşı Onarım</t>
  </si>
  <si>
    <t>Antakya 2. Grup Güzelburç-Odabaşı-Narlıca (Mobilyacılar Sitesi) Kanalizasyon Şebekesi İnşaatı</t>
  </si>
  <si>
    <t>Hatay (500 Km) Muhtelif Belde Ve Mahallelerin Kanalizasyon Şebeke Projesi</t>
  </si>
  <si>
    <t>Yayladağı Atıksu Arıtma Tesisi Projesi</t>
  </si>
  <si>
    <t>Antakya(Hatay) Atıksu Arıtma Tesisi Projesi</t>
  </si>
  <si>
    <t xml:space="preserve">Arsuz Üçgüllük Atıksu Arıtma Tesisi Projesi </t>
  </si>
  <si>
    <t>Parke, Bordur Ve Döşeme</t>
  </si>
  <si>
    <t>MTA Doğu Akdeniz Bölge Müdürlüğü</t>
  </si>
  <si>
    <t>25.000 Seyirci Kapasiteli Stadyum</t>
  </si>
  <si>
    <t>Mayadalı Ortaokulu             (12 Derslik)</t>
  </si>
  <si>
    <t>ADLİ YARGI SÜRECİNİN SONUÇLANMASI BEKLENİYOR.</t>
  </si>
  <si>
    <t>İskenderun Vergi Dairesi Müdürlüğü Binası İnşaatı</t>
  </si>
  <si>
    <t>Reyhanlı İlçe Emniyet Amirliği Yeni Hizmet Binası İnşaatı Yapım İşi</t>
  </si>
  <si>
    <t>Kampüs Altyapısı (İSTE Kampüs Yürüyüş Yolları Yapım İşi)</t>
  </si>
  <si>
    <t>Muhtelif İşler-(Bakım Onarım (Çeşitli Bakım-Onarım İşleri 2018-1 Yapım İşi)</t>
  </si>
  <si>
    <t>(Yayın Alımı) Basılı Yayın Alımı</t>
  </si>
  <si>
    <t>Hamam Kavşağı Afrin Yolu</t>
  </si>
  <si>
    <t>TCDD iskenderun Gar sahasına yapılacak Gar Binası Projeleri Hazırlama işi</t>
  </si>
  <si>
    <t>Kampus içinden geçen  derelerin deplaseleri  proje hizmet alımı</t>
  </si>
  <si>
    <t>Bitki Sağlığı Ve Uygulamaları Kontrolü Projesi</t>
  </si>
  <si>
    <t>Bitkisel Üretimin Geliştirilmesi Projesi</t>
  </si>
  <si>
    <t>Çevre Amaçlı Tarımsal Alanların Korunması (Çatak) Projesi</t>
  </si>
  <si>
    <t>Denizlerin Terkedilmiş Av Araçlarından Temizlenmesi</t>
  </si>
  <si>
    <t>Hayvan Hastalık Ve Zararlıları İle Mücadele Projesi</t>
  </si>
  <si>
    <t>Itri Ve Tıbbi Bitkiler İle Boya Bitkileri Yetiştiriciliğinin Geliştirilmesi Projesi</t>
  </si>
  <si>
    <t>İdari Kapasitesinin Geliştirilmesi Projesi</t>
  </si>
  <si>
    <t>İyi Tarım Uygulamalarının Yaygınlaştırılması Ve Kontrolü Projesi</t>
  </si>
  <si>
    <t>Kırsal Kalkınma Yatırımlarının Desteklenmesi Projesi</t>
  </si>
  <si>
    <t>Organik Tarımın Yaygınlaştırılması Ve Kontrolü Projesi</t>
  </si>
  <si>
    <t>Su Ürünleri Üretiminin Geliştirilmesi Projesi</t>
  </si>
  <si>
    <t>Sularda Tarımsal Faaliyetlerden Kaynaklanan Kirliliğin Kontrolü Projesi</t>
  </si>
  <si>
    <t>Tarım Arazilerinin Devir Ve Takip Sistemi Projesi</t>
  </si>
  <si>
    <t>Tarımsal Bilgi Altyapısı Ve Bulut Bilişim Sistemi Kurulması Projesi</t>
  </si>
  <si>
    <t>Tarımsal Yayım Hizmetleri Projesi</t>
  </si>
  <si>
    <t>İl Müdürlüğü Hizmet Binası</t>
  </si>
  <si>
    <t>Zeytincilik Araştırma Enstitüsü</t>
  </si>
  <si>
    <t xml:space="preserve">Antakya Anadolu İmam Hatip Lisesi (24 Derslik) </t>
  </si>
  <si>
    <t>Açık Kapalı Spor Tesisleri</t>
  </si>
  <si>
    <t>Antakya İlçesi Beton Asfalt Yapım İşi</t>
  </si>
  <si>
    <t>İskenderun İlçesi 2. Bölge Beton Asfalt Yapım İşi</t>
  </si>
  <si>
    <t>İskenderun İlçesi 1. Bölge Beton Asfalt Yapım İşi</t>
  </si>
  <si>
    <t>Samandağ İlçesi Beton Asfalt Yapım İşi</t>
  </si>
  <si>
    <t>Reyhanlı İlçesi Beton Asfalt Yapım İşi</t>
  </si>
  <si>
    <t>Payas İlçesi Beton Asfalt Yapım İşi</t>
  </si>
  <si>
    <t>Hassa İlçesi Beton Asfalt Yapım İşi</t>
  </si>
  <si>
    <t>Kırıkhan İlçesi Beton Asfalt Yapım İşi</t>
  </si>
  <si>
    <t>Erzin İlçesi Beton Asfalt Yapım İşi</t>
  </si>
  <si>
    <t>Dörtyol İlçesi Beton Asfalt Yapım İşi</t>
  </si>
  <si>
    <t>Defne İlçesi Beton Asfalt Yapım İşi</t>
  </si>
  <si>
    <t>Kumlu İlçesi Beton Asfalt Yapım İşi</t>
  </si>
  <si>
    <t>Belen İlçesi Beton Asfalt Yapım İşi</t>
  </si>
  <si>
    <t>Arsuz İlçesi Beton Asfalt Yapım İşi</t>
  </si>
  <si>
    <t>Yayladağı İlçesi Beton Asfalt Yapım İşi</t>
  </si>
  <si>
    <t>Altınözü İlçesi Beton Asfalt Yapım İşi</t>
  </si>
  <si>
    <t xml:space="preserve"> Kırıkhan İlçesi Özyörük Cami Yapım İşi</t>
  </si>
  <si>
    <t>Reyhanlı İlçe Emniyet Müdürlüğü Ek Hizmet Binası Yapım İşi</t>
  </si>
  <si>
    <t xml:space="preserve"> Antakya İlçesi Karlısu Göleti Enjeksiyon Ve Fore Kazık Yapım İşi</t>
  </si>
  <si>
    <t>Zeytin Dalı Harekatı Kapsamında 21'inci Hawk Batarya Komutanlığına Füze Ve Radarlar İçin Hangar Yapım İşi</t>
  </si>
  <si>
    <t xml:space="preserve"> Arsuz İlçesi Akçalı Mahallesi Hayvan Barınağı Yapım İşi</t>
  </si>
  <si>
    <t xml:space="preserve"> Defne İlçesi Mahalle Yollarına İstinat Duvarı Yapım İşi</t>
  </si>
  <si>
    <t xml:space="preserve"> Samandağ İlçesi Mahalle Yollarına İstinat Duvarı Yapım İşi</t>
  </si>
  <si>
    <t xml:space="preserve"> Antakya,Altınözü Ve Yayladağı İlçeleri Mahalle Yollarına İstinat Duvarı Yapım İşi</t>
  </si>
  <si>
    <t>Hatay İli Belen İlçesi İssume Mahallesi Toki Evleri Gazi Abdurrahmanpaşa İlkokul Ve Ortaokul Bahçesine İstinat Duvarı Yapım İşi</t>
  </si>
  <si>
    <t xml:space="preserve"> Antakya, Defne, Samandağ, Yayladağı, Altınözü İlçeleri Muhtelif Mezarlıkların Çevre Düzenlemesi Yapım İşi</t>
  </si>
  <si>
    <t xml:space="preserve"> Payas, Erzin, Dörtyol, İskenderun İlçeleri Muhtelif Mezarlıkların Çevre Düzenlemesi Yapım İşi</t>
  </si>
  <si>
    <t xml:space="preserve">  Dörtyol İlçesi Mezbaha Kompleksi Yapım İşi </t>
  </si>
  <si>
    <t xml:space="preserve"> Arsuz İlçesi Parke Yapım Ve Onarım İşi</t>
  </si>
  <si>
    <t xml:space="preserve"> Samandağ İlçesi Yer Altı Katlı Otopark Yapım İşi</t>
  </si>
  <si>
    <t xml:space="preserve">REYHANLI </t>
  </si>
  <si>
    <t>Kırıkhan (Hatay) A.A.T Mekanik Ve Elektrik İşleri Yapım İşi</t>
  </si>
  <si>
    <t>Mızraklı-Samandağ Kanalizasyon İnşaatı Yapımı</t>
  </si>
  <si>
    <t>Hatay Altınözü Muhtelif Mahallelerde İçmesuyu İnşaatı</t>
  </si>
  <si>
    <t>Hatay İli 2018 Yılı Muhtelif İlçelerde Su Sondaj Kuyusu Açılması</t>
  </si>
  <si>
    <t>Kırıkhan-Serinyol-Reyhanlı-A.A.T İşletmeleri</t>
  </si>
  <si>
    <t>İlçe Genelinde Yapılan Parke Taşı Döşemesi Yapım İşi</t>
  </si>
  <si>
    <t>Hacıpaşa Çok Amaçlı Salon Yapım İşi</t>
  </si>
  <si>
    <t>Atayurdu Çok Amaçlı Salon Yapım İşi</t>
  </si>
  <si>
    <t>Çetenli Çok Amaçlı Salon Yapım İşi</t>
  </si>
  <si>
    <t>Çok amaçlı Konferans Salonu İkmal İnşaat Yapım İşi</t>
  </si>
  <si>
    <t xml:space="preserve">1.Bölgede Parke İle Yol  Yapım, Bakım ve Onarım İşi </t>
  </si>
  <si>
    <t xml:space="preserve">2.Bölgede Parke İle Yol  Yapım, Bakım ve Onarım İşi </t>
  </si>
  <si>
    <t xml:space="preserve">3.Bölgede Parke İle Yol  Yapım, Bakım ve Onarım İşi </t>
  </si>
  <si>
    <t xml:space="preserve">4.Bölgede Parke İle Yol  Yapım, Bakım ve Onarım İşi </t>
  </si>
  <si>
    <t>İlçe Muhtelif Yerlerde Betonarme İstinat Duvar, Briket Duvar, Koruma Amaçlı Taş Duvar Ve Merdiven Yapım İşi</t>
  </si>
  <si>
    <t>İlçe Sınırlarında Bulunan Yollara Bitmlü sıcak Karışım Asfalt Yapım İşi</t>
  </si>
  <si>
    <t>Uğur Mumcu Alanı Kent Meydanı Düzenlenmesi Ve Kavşak Yapım İşi</t>
  </si>
  <si>
    <t>Muhtelif Cadde Ve Sokaklarda Asfalt Kaplama İşi</t>
  </si>
  <si>
    <t>Sınırları Dahilinde Yapılacak Olan 153m2lik 2 Adet Semt Evi Yapım İşi</t>
  </si>
  <si>
    <t>Taş Duvar Yapım İşi</t>
  </si>
  <si>
    <t>Sınırlar Dahilinde 4 Adet Tip Semt Evi Yapılması İşi</t>
  </si>
  <si>
    <t>Sınırlar Dahilinde Muhtelif Yerlerde Açık Kanal,Izgara, Yağmur Suyudrenaj Hattı Yapımı İşi</t>
  </si>
  <si>
    <t>Sınırlar Dahilinde Boşluklu Beton Briket Duvar Yapılması İşi</t>
  </si>
  <si>
    <t>Muhtelif Cadde Ve Sokaklarında 6 Cm'lik Kilitli Beton Parke Taşı İle Parke Onarım-Tamirat Yapılması İşi</t>
  </si>
  <si>
    <t>Sınırlar Dahilinde Yol Ve Alan Betonlama Yapılması İşi</t>
  </si>
  <si>
    <t>Kreş Ve Gündüz Bakım Evi Yapım İşi</t>
  </si>
  <si>
    <t>Sınırlar Dahilinde Prefabrik Büfe Ve Montajı İşi</t>
  </si>
  <si>
    <t>Çekmece Stadı Tribün Yapım İşi</t>
  </si>
  <si>
    <t>Sınırlar Dahilinde Kullanılmak Üzere Ocak Malzemesi Mal Alım İşi</t>
  </si>
  <si>
    <t>Eski Pazar Yeri ve Çarşı Düzenlemesi 2. Etap</t>
  </si>
  <si>
    <t>2018 Yılı Taziye ve Düğün Yeri Yapılması</t>
  </si>
  <si>
    <t>İlçeye Bağlı 8 Mahallede Açık Hava Düğün salonu Yapım İşi</t>
  </si>
  <si>
    <t xml:space="preserve">2018 YILI KAMU YATIRIMLARININ TOPLU UYGULAMA SONUÇLARI </t>
  </si>
  <si>
    <t xml:space="preserve">2018 YILI </t>
  </si>
  <si>
    <t xml:space="preserve">2018 YILI GENEL İDARE YATIRIMLARININ TOPLU UYGULAMA SONUÇLARI </t>
  </si>
  <si>
    <t>2018 YILI ÖDENEĞİ</t>
  </si>
  <si>
    <t xml:space="preserve">  2018 YILI MAHALLİ İDARE YATIRIMLARININ TOPLU UYGULAMA SONUÇLARI </t>
  </si>
  <si>
    <t xml:space="preserve">HATAY 2018 YILI KAMU YATIRIMLARININ SEKTÖREL DEĞERLENDİRİLMESİ 
</t>
  </si>
  <si>
    <t xml:space="preserve"> 2018 YILI KAMU YATIRIMLARININ İLÇELERE GÖRE DEĞERLENDİRİLMESİ</t>
  </si>
  <si>
    <t>2018 YILI Ödeneği (TL)</t>
  </si>
  <si>
    <t>2018 YILI GENEL İDARE YATIRIMLARININ YATIRIMCI KURULUŞLAR İTİBARİYLE DEĞERLENDİRİLMESİ</t>
  </si>
  <si>
    <t xml:space="preserve">2018 YILI MAHALLİ İDARE YATIRIMLARININ KURULUŞLAR İTİBARIYLA DEĞERLENDİRİLMESİ
</t>
  </si>
  <si>
    <t xml:space="preserve">2018 YILI MAHALLİ İDARE YATIRIMLARININ SEKTÖREL DEĞERLENDİRİLMESİ 
</t>
  </si>
  <si>
    <t>2018 YILI TOPLAM HARCAMA MİKTARI (TL)</t>
  </si>
  <si>
    <t xml:space="preserve">2018 YILI GENEL İDARE YATIRIMLARININ İLÇELERE GÖRE DEĞERLENDİRİLMESİ </t>
  </si>
  <si>
    <t>2018 YILI TOPLAM HARCAMA MİKTARI               (TL)</t>
  </si>
  <si>
    <t xml:space="preserve">2018 YILI MAHALLİ İDARE YATIRIMLARININ İLÇELERE GÖRE DEĞERLENDİRİLMESİ </t>
  </si>
  <si>
    <t>2018 Yılında Yapılan Nakdi Harcama</t>
  </si>
  <si>
    <t>Aile, Çalışma ve Sosyal Hizmetler İl Müdürlüğü</t>
  </si>
  <si>
    <t>Sanayi ve Teknoloji İl Müdürlüğü</t>
  </si>
  <si>
    <t>Tarım ve Orman İl Müdürlüğü</t>
  </si>
  <si>
    <t>Tarım ve Orman Bakanlığı          7. Bölge Müdürlüğü</t>
  </si>
  <si>
    <t>Yeniçağ (Hüseyinli) Anasınıfı (2 Derslik)</t>
  </si>
  <si>
    <t>Hatay Muhtelif Yerler Okul Onarımları (32 Adet Okulun onarım işi)</t>
  </si>
  <si>
    <t>Derslik ve Merkezi Birimler (Merkezi Derslik)</t>
  </si>
  <si>
    <t>Kampüs Altyapısı (İSTE Göleti Altyapı ve Peyzaj Düzenlemesi Yapım İşi)</t>
  </si>
  <si>
    <t>Kampüs Altyapısı (Merkez Kampüs İstinat Duvarı ve Kanalizasyon İkmali Yapım İşi)</t>
  </si>
  <si>
    <t xml:space="preserve">Muhtelif İşler (Öğrenci İşleri Otomasyonu (Proliz) Yazılım Güncellenmesi </t>
  </si>
  <si>
    <t>Muhtelif İşler Büro Mefruşatı Alım (Masa-Çalışma ve Misafir Koltuğu)</t>
  </si>
  <si>
    <t>Muhtelif İşler (Piyano Alımı)</t>
  </si>
  <si>
    <t>Muhtelif İşler (Büro Mobilyaları Alımı)</t>
  </si>
  <si>
    <t>Muhtelif İşler (Temizlik Malzemeleri Alımı)</t>
  </si>
  <si>
    <t>Muhtelif İşler (Klima Alımı)</t>
  </si>
  <si>
    <t>Muhtelif İşler (Büro ve İşyeri Mefruşatı Alımı)</t>
  </si>
  <si>
    <t>Muhtelif İşler (Prefabrik Metropol Konteyner Alımı)</t>
  </si>
  <si>
    <t>Çeşitli Ünitelerin Etüd-Projesi (Merkez Kampüs Uygulama İmar Planı Hazırlama Hizmet Alımı)</t>
  </si>
  <si>
    <t>ANTAKYA-YAYLADAĞI</t>
  </si>
  <si>
    <t>KIRIKHAN-REYHANLI-ALTINÖZÜ</t>
  </si>
  <si>
    <t>ANTAKYA-REYHANLI-ALTINÖZÜ</t>
  </si>
  <si>
    <t>HASSA-KIRIKHAN</t>
  </si>
  <si>
    <t>ANTAKYA-SAMANDAĞ</t>
  </si>
  <si>
    <t>DÖRTYOL-İSKENDERUN</t>
  </si>
  <si>
    <t xml:space="preserve">Mkü Tayfur Sökmen Kampüsü Genel Bakım Onarım İnşaatı İşi </t>
  </si>
  <si>
    <t xml:space="preserve">İlahiyat Fakültesi Binası inş (7835m2) </t>
  </si>
  <si>
    <t xml:space="preserve">Reyhanlı Meslek Yüksekokulu  Bakım Onarım İnşaatı İşi </t>
  </si>
  <si>
    <t>SPOR</t>
  </si>
  <si>
    <t>Dörtyol-İskenderun Arası BSK onarım işi</t>
  </si>
  <si>
    <t>İskenderun 750 Kişilik Yurt Yapımı</t>
  </si>
  <si>
    <t>Mayadalı Mahallesi Çelik Profil ve Kaplama Malzeme ile Karkas Sulandırma Çelik Çatı Yapım İşi</t>
  </si>
  <si>
    <t>Büyükburç Mahallesi Çok Amaçlı Sundurma Çelik Çatı Yapım İşi</t>
  </si>
  <si>
    <t>Erbaşı Mahallesi Çok Amaçlı Sundurma Çelik Çatı Yapım İşi</t>
  </si>
  <si>
    <t>Kılıçtutan Mahallesi Çok Amaçlı Sundurma Çelik Çatı Yapım İşi</t>
  </si>
  <si>
    <t>Mert Çiftliğine Çok Amaçlı Sundurma Çelik Çatı Yapım İşi</t>
  </si>
  <si>
    <t>İlçemizin Muhtelif Mahallelerine Beton parke Taşı Döşeme İşi</t>
  </si>
  <si>
    <t>Kültürevi İkmal İnşaatı Yapım İşi</t>
  </si>
  <si>
    <t>MUHTELİF İŞLER (Büyük Onarım İşleri )</t>
  </si>
  <si>
    <t xml:space="preserve">DEFNE </t>
  </si>
  <si>
    <t>Defne İlçesi sınırları dahilinde mehtelif yerderde Kutu Menfez yapım işi</t>
  </si>
  <si>
    <t>Muhtelif cadde ve sokaklarda kullanılmak üzere 120000 m2 8 cm lik kilitli beton parke taşı ve 10000 m  beton bordür taşı döşenmesi işi</t>
  </si>
  <si>
    <t>Çay Ocağı Yapım İşi</t>
  </si>
  <si>
    <t>Hassa Kültür Evi Yapım İşi</t>
  </si>
  <si>
    <t>Kahramanmaraş Kültür Evi Yapım İşi</t>
  </si>
  <si>
    <t>Sanayi Camii Yapım İşi</t>
  </si>
  <si>
    <t>Kur'an Kursu BinasıYapım İşi</t>
  </si>
  <si>
    <t>ARSUZ-SAMANDAĞ</t>
  </si>
  <si>
    <t>Arsuz ve Samandağ İlçeleri İstinat ve Taş Duvar Yapım İşi</t>
  </si>
  <si>
    <t>ANTAKYA-ALTINÖZÜ-YAYLADAĞI</t>
  </si>
  <si>
    <t>Avcılar Mahallesi ve Huzurlu Mahallelerine Köprü Yapımı</t>
  </si>
  <si>
    <t>ANTAKYA- DEFNE- SAMANDAĞ- YAYLADAĞI- ALTINÖZÜ</t>
  </si>
  <si>
    <t>PAYAS- ERZİN- DÖRTYOL- İSKENDERUN</t>
  </si>
  <si>
    <t>Reyhanlı, Kırıkhan, Hassa, Kumlu İlçeleri Muhtelif Mezarlıkların Çevre Düzenlemesi Yapım İşi</t>
  </si>
  <si>
    <t>Belen, Arsuz İlçeleri Muhtelif Mezarlıkların Çevre Düzenlemesi Yapım İşi</t>
  </si>
  <si>
    <t>BELEN-ARSUZ</t>
  </si>
  <si>
    <t>REYHANLI- KIRIKHAN- HASSA-KUMLU</t>
  </si>
  <si>
    <t>Muhtelif Yollarda Parke Yapım Ve Onarım İşi</t>
  </si>
  <si>
    <t>2.Bölge Muhtelif Yollarda Parke Yapım Ve Onarım İşi</t>
  </si>
  <si>
    <t>1.Bölge Muhtelif Yollarda Parke Yapım Ve Onarım İşi</t>
  </si>
  <si>
    <t>Güzelburç Mahallesi 2.Kısım Muhtelif Yollarda Parke Yapım Ve Onarım İşi</t>
  </si>
  <si>
    <t>Güzelburç Mahallesi 1.Kısım Muhtelif Yollarda Parke Yapım Ve Onarım İşi</t>
  </si>
  <si>
    <t>Odabaşı Mahallesi 5.Kısım Muhtelif Yollarda Parke Yapım Ve Onarım İşi</t>
  </si>
  <si>
    <t>Odabaşı Mahallesi 4.Kısım Muhtelif Yollarda Parke Yapım Ve Onarım İşi</t>
  </si>
  <si>
    <t>Odabaşı Mahallesi 3.Kısım Muhtelif Yollarda Parke Yapım Ve Onarım İşi</t>
  </si>
  <si>
    <t>Odabaşı Mahallesi 2.Kısım Muhtelif Yollarda Parke Yapım Ve Onarım İşi</t>
  </si>
  <si>
    <t>Odabaşı Mahallesi 1.Kısım Muhtelif Yollarda Parke Yapım Ve Onarım İşi</t>
  </si>
  <si>
    <t>Arsuz İlçesi Muhtelif Yollarda Parke Yapım Ve Onarım İşi</t>
  </si>
  <si>
    <t>Kumlu İlçesi Muhtelif Yollarda Parke Yapım Ve Onarım İşi</t>
  </si>
  <si>
    <t xml:space="preserve"> Antakya İlçesi 2056 Parsel Ve 466 Parselin Restorasyonu, Muhtelif Sokaklarda Sağlıklaştırma Yapım İşi</t>
  </si>
  <si>
    <t xml:space="preserve"> Antakya-Habib-İ Neccar Dağı Arası Teleferik Alt İstasyon Restorasyonu Yapım İşi</t>
  </si>
  <si>
    <t xml:space="preserve"> Antakya İlçesi Üzümdalı Mezbahanesi Ek Modernizasyon Yapım İşi</t>
  </si>
  <si>
    <t>Asfalt Kaplama Yapım İşi</t>
  </si>
  <si>
    <t>Sanayi Sitesi Ek Yapım İşi</t>
  </si>
  <si>
    <t>Sayısal Hatay Arsuz (12-5)</t>
  </si>
  <si>
    <t>ANTAKYA-YAYLADAĞI-SAMANDAĞ-ARSUZ</t>
  </si>
  <si>
    <t>Hünkar Mescidi 2017 Yılı Restorasyon İşi</t>
  </si>
  <si>
    <t>Caferiye Mescidi 2017
 Restorasyon Uygulama İşi</t>
  </si>
  <si>
    <t>Kürt Fakih Cami 
2017-2018 Yılı Restorasyon İşi</t>
  </si>
  <si>
    <t>Ağca Cami 
2017 Yılı Restorasyon İşi</t>
  </si>
  <si>
    <t>Nakip Cami 2017-2018 Yılı Restorasyon İşi</t>
  </si>
  <si>
    <t>Habib-i Neccar 
Cami Kalem İşi Onarımı</t>
  </si>
  <si>
    <t>Vakıflar Lojman 
Binası Bakım-Onarım işi</t>
  </si>
  <si>
    <t>Semerciler Cami 
2015-2016 Yılı  Proje Temini</t>
  </si>
  <si>
    <t>05.1.0.2015</t>
  </si>
  <si>
    <t>Şeyh İsa Türbesi 
2015-2017 Yılı Proje Temini</t>
  </si>
  <si>
    <t>Kurtuluş Hamamı
 2015-2017 Yılı Proje Temini</t>
  </si>
  <si>
    <t>Kerhan Mesidi Proje Temini</t>
  </si>
  <si>
    <t>Semerciler Camii
 Restorasyonu</t>
  </si>
  <si>
    <t>Şeyh İsa ve Şey Ali Bağdadi 
Türbesi Restorasyonu</t>
  </si>
  <si>
    <t>Kanuni Sultan Süleyman 
Külliyesi Proje Temin</t>
  </si>
  <si>
    <t>Şeyh Turhan Reyhaniye 
Türbesi Restorasyonu</t>
  </si>
  <si>
    <t>Mustafa Şevki Paşa
 Camii Restorasyonu</t>
  </si>
  <si>
    <t>Şeyh Mugribe 
Türbesi Proje Temini</t>
  </si>
  <si>
    <t>Vakıflı 544 ve 
96 parsel Proje Temini</t>
  </si>
  <si>
    <t>Hatay Reyhanlı Yenişehir Değirmeni Çevre Düzenleme Proje Temin İşi</t>
  </si>
  <si>
    <t>4 Adet Sentetik Çim Yüzeyli Mini Futbol, Basketbol ve Voleybol Sahası</t>
  </si>
  <si>
    <t>Kent Park Yapımı</t>
  </si>
  <si>
    <t>AsfaltPlenti</t>
  </si>
  <si>
    <t xml:space="preserve">Arsuz Hükümet Konağı ve Kaymakam Evi İkmal İnşaatı Yapım İşi </t>
  </si>
  <si>
    <t>Hatay İli Muhtelif Yerlerde Güvenlik Kamera Sistemi ve Ağı Kurulması İşi</t>
  </si>
  <si>
    <t xml:space="preserve">Hassa ve Samandağ İlçe Jandarma Komutanlıklarına Çevre Duvarı ve Nizamiye Takısı Yapılması İşi </t>
  </si>
  <si>
    <t>Dörtyol Jand. Komd. Tb.Klığı Çevre Sistemleri Alım ve Montaj İşi</t>
  </si>
  <si>
    <t xml:space="preserve">Dörtyol Hükümet Konağı Engelli Düzenleme Onarım işi </t>
  </si>
  <si>
    <t>Hatay Valiliği B ve C Blok Ulaşılabilirlik Düzenleme İşi</t>
  </si>
  <si>
    <t>HASSA-SAMANDAĞ</t>
  </si>
  <si>
    <t>Hatay Saadet-Yusuf Mıstıkoğlu Tarım Meslek Lisesi (16 Dreslik+200 Öğrencilik Pansiyon+10 Daire Lojman) ikmal inşaatı</t>
  </si>
  <si>
    <t>Büyükburç Ortaokulu</t>
  </si>
  <si>
    <t>Yapım: 08.09.2014 İkmal: 09.10.2017</t>
  </si>
  <si>
    <t>15.10.2018</t>
  </si>
  <si>
    <t>Arsuz 1 Grup Kanalizasyon Şebekesi (Karaağaç Ve Nardüzü Mah) İle Belen Kollektör Hattı Yapım İşi</t>
  </si>
  <si>
    <t>HASSA- DEFNE-ANTAKYA-SAMANDAĞ-ALTINÖZÜ</t>
  </si>
  <si>
    <t>KIRIKHAN-HASSA</t>
  </si>
  <si>
    <t>Hatay 1 Bölge İçmesuyu Tesisleri Bakım Onarım İsale Ve Ek Şebeke Yapım İşi (2018-2019 Yılı- 2 Yıllık)</t>
  </si>
  <si>
    <t>Hatay 2 Bölge İçmesuyu Tesisleri Bakım Onarım İsale Ve Ek Şebeke Yapım İşi (2018-2019 Yılı- 2 Yıllık)</t>
  </si>
  <si>
    <t>KIRIKHAN-ANTAKYA-REYHANLI</t>
  </si>
  <si>
    <t>KIRIKHAN-KUMLU</t>
  </si>
  <si>
    <t>PAYAS-İSKENDERUN</t>
  </si>
  <si>
    <t>Tepehan Anaokulu               (4 Derslik)</t>
  </si>
  <si>
    <t>Keskincik Anaokulu              (4 Derslik)</t>
  </si>
  <si>
    <t>Açıkdere Ortaokulu          (12 Derslik)</t>
  </si>
  <si>
    <t>Akasya İlkokulu                     (24 Derslik)</t>
  </si>
  <si>
    <t>Akasya Ortaokulu             (24 Derslik)</t>
  </si>
  <si>
    <t>Dikmece Ortaokulu               (8 Derslik)</t>
  </si>
  <si>
    <t>Saraycık Ortaokulu                    (24 Derslik)</t>
  </si>
  <si>
    <t>Saraycık İlkokulu             (20 Derslik)</t>
  </si>
  <si>
    <t>İstiklal İlkokulu                       (12 Derslik)</t>
  </si>
  <si>
    <t>Vali Ürgen Ortaokulu          (20 Derslik)</t>
  </si>
  <si>
    <t>Bohşin Anaokulu               (6 Derslik)</t>
  </si>
  <si>
    <t>Ataker Anaokulu                    (4 Derslik)</t>
  </si>
  <si>
    <t>Narlıca Anasınıfı                (1 Derslik)</t>
  </si>
  <si>
    <t>Narlıca Ilıca Anaokulu             (4 Derslik)</t>
  </si>
  <si>
    <t>Alaattin  Anasınıfı               (1 Derslik)</t>
  </si>
  <si>
    <t>Sarımazı Ortaokulu           (20 Derslik)</t>
  </si>
  <si>
    <t>Bakras Ortaokulu              (12 Derslik)</t>
  </si>
  <si>
    <t>Fehmi Çankaya İlkokulu      ( 24 Derslik)</t>
  </si>
  <si>
    <t>Döver Anasınıfı                 (2 Derslik)</t>
  </si>
  <si>
    <t>Turunçlu Ortaokulu               (8 Derslik)</t>
  </si>
  <si>
    <t>Yılmaz Nurlu  Anasınıfı         (2 Derslik)</t>
  </si>
  <si>
    <t>Numune Evler İlkokulu           ( 24 Derslik)</t>
  </si>
  <si>
    <t>Numune Evler Ortaokulu          ( 24 Derslik)</t>
  </si>
  <si>
    <t xml:space="preserve"> Kuzuculu Anaokulu                (6 Derslik)</t>
  </si>
  <si>
    <t>İlk Kurşun Anaokulu           (4 Derslik)</t>
  </si>
  <si>
    <t>Bahçelievler Anaokulu          (6 Derslik)</t>
  </si>
  <si>
    <t>Mazmanlı Anasınıfı           (2 Derslik)</t>
  </si>
  <si>
    <t>Cemal Gürsel İlkokulu       (24 Derslik)</t>
  </si>
  <si>
    <t>İskenderun İlkokulu         (24 Derslik)</t>
  </si>
  <si>
    <t>Cırtıman Ortaokulu            (8 Derslik)</t>
  </si>
  <si>
    <t>Bitişik İlkokulu                  (4 Derslik)</t>
  </si>
  <si>
    <t>Cemal Gürsel 408 Evler Mahallesi Ortaokulu          (16 Derslik)</t>
  </si>
  <si>
    <t>Nardüzü Mesleki ve Teknik Anadolu Lisesi                 (24 Derslik)</t>
  </si>
  <si>
    <t>Günyazı Ortaokulu              (24 Derslik)</t>
  </si>
  <si>
    <t>Odabaşı Ortaokulu            (24 Derslik)</t>
  </si>
  <si>
    <t>Kisecik Ortaokulu             (12 Derslik)</t>
  </si>
  <si>
    <t xml:space="preserve"> Mimar Sinan Anaokulu       (6 Derslik)</t>
  </si>
  <si>
    <t>Yüksel Acun  Anaokulu       (4 Derslik)</t>
  </si>
  <si>
    <t>Gülova Anasınıfı                     (2 Derslik)</t>
  </si>
  <si>
    <t>Reyhanlı Tayfur Sökmen Karadeniz Ortaokulu         (16 Derslik)</t>
  </si>
  <si>
    <t>Atatürk Ortaokulu              (12 Derslik)</t>
  </si>
  <si>
    <t>Konuk  Anasınıfı                     (2 Derslik)</t>
  </si>
  <si>
    <t>Beşarslan Ortaokulu           (8 Derslik)</t>
  </si>
  <si>
    <t>Varışlı Anasınıfı                    (1 Derslik)</t>
  </si>
  <si>
    <t>Mızraklı Ortaokulu                (16 Derslik)</t>
  </si>
  <si>
    <t>Yaylıca Ortaokulu                      (8 Derslik)</t>
  </si>
  <si>
    <t>Kuşalanı Ortaokulu            (16 Derslik)</t>
  </si>
  <si>
    <t>Yoğunoluk  İlkokulu              (5 Derslik)</t>
  </si>
  <si>
    <t>Tomruksuyu Ortaokulu                 ( 8 Derslik)</t>
  </si>
  <si>
    <t>Seldiren  Anasınıfı                (1 Derslik)</t>
  </si>
  <si>
    <t xml:space="preserve">Camuzkışlası İlkokulu          (5 Derslik) </t>
  </si>
  <si>
    <t>Altınözü Mesleki Ve Teknik Anadolu Lisesi (200 Kişilik  Pans. +            1 Atol.) ve (24 Derslik)</t>
  </si>
  <si>
    <t>Antakya Anadolu Lisesi   (Spor Salonu+24 Derslik)</t>
  </si>
  <si>
    <t>Atatürk Ortaokulu                (16 Derslik)</t>
  </si>
  <si>
    <t>Aksaray Ortaokulu              (24 Derslik)</t>
  </si>
  <si>
    <t>Ovakent Ortaokulu                (8 Derslik)</t>
  </si>
  <si>
    <t>Doğanköy İlkokulu              (8 Derslik)</t>
  </si>
  <si>
    <t>Aşağıoba İlkokulu                (8 Derslik)</t>
  </si>
  <si>
    <t>Bohşin Ortaokulu               (6 Derslik)</t>
  </si>
  <si>
    <t>Mehmet Akif  İlkokulu         (24 Derslik)</t>
  </si>
  <si>
    <t>75. Yıl İlkokulu                 (24 Derslik)</t>
  </si>
  <si>
    <t>Delibekirli İlkokulu                (5 Derslik)</t>
  </si>
  <si>
    <t>Mehmet Belkıs Büyükvelioğlu İlkokulu     (8 Derslik)</t>
  </si>
  <si>
    <t>Meydan İlkokulu                  (16 Derslik)</t>
  </si>
  <si>
    <t>Mehmet Akif  İlkokulu       (16 Derslik)</t>
  </si>
  <si>
    <t>Pınarbaşı Anasınıfı              (1 Derslik)</t>
  </si>
  <si>
    <t>Mehmet Akif  Ortaokulu      ( 24 Derslik)</t>
  </si>
  <si>
    <t>Ekinci İlkokulu                   (24 Derslik)</t>
  </si>
  <si>
    <t>Avsuyu Ortaokulu              (24 Derslik)</t>
  </si>
  <si>
    <t>Aşağıoba İlkokulu                    ( 8 Derslik)</t>
  </si>
  <si>
    <t>Saraycık Anaokulu               (6 Derslik)</t>
  </si>
  <si>
    <t>Güzelburç Ortaokulu              (24 Derslik)</t>
  </si>
  <si>
    <t>Karahüseyinli Ortaokulu      (12 Derslik)</t>
  </si>
  <si>
    <t>Karaağaç Zeynel-Vidat Kırmızıoğlu İlkokulu              (8 Derslik)</t>
  </si>
  <si>
    <t xml:space="preserve"> Yukarı Kepirce Anasınıfı         ( 2 Derslik)</t>
  </si>
  <si>
    <t>Orhanlı Ortaokulu                       ( 8 Derslik)</t>
  </si>
  <si>
    <t>Büyükçat Ortaokulu                     ( 8 Derslik)</t>
  </si>
  <si>
    <t>Dursunlu  Anasınıfı                    ( 3 Derslik)</t>
  </si>
  <si>
    <t>Yeniyurt Ortaokulu                   (12 Derslik)</t>
  </si>
  <si>
    <t>23 Nisan Ortaokulu                 (12 Derslik)</t>
  </si>
  <si>
    <t>İmece Aydınlar  Anasınıfı       (2 Derslik)</t>
  </si>
  <si>
    <t>Değirmenbaşı Ortaokulu             (8 Derslik)</t>
  </si>
  <si>
    <t>Hıdırbey Anasınıfı                       (1 Derslik)</t>
  </si>
  <si>
    <t>Tekebaşı Anaokulu                        ( 6 Derslik)</t>
  </si>
  <si>
    <t>Kozkalesi İlkokulu                          ( 4 Derslik)</t>
  </si>
  <si>
    <t>Cumhuriyet İlkokulu                  ( 4 Derslik)</t>
  </si>
  <si>
    <t>19 Aralık İlkokulu                          ( 8 Derslik)</t>
  </si>
  <si>
    <t>Kodallı İlkokulu                          ( 8 Derslik)</t>
  </si>
  <si>
    <t>Bohşin İlkokulu                           ( 8 Derslik)</t>
  </si>
  <si>
    <t>Çaylı Barbaros İlkokulu            (24 Derslik)</t>
  </si>
  <si>
    <t xml:space="preserve"> ARSA HUKUKİ BİLGİLERİNİN BAKANLIĞA GÖNDERİLMESİ BEKLENMEKTEDİR.</t>
  </si>
  <si>
    <t>DEVAM EDİYOR  (KESİN HESAP İŞLEMLERİ)</t>
  </si>
  <si>
    <t>Doğrudan Temin</t>
  </si>
  <si>
    <t>Hatay Mustafa Kemal Üniversitesi Rektörlüğü</t>
  </si>
  <si>
    <t>İlçelerdeki Muhtelif Yolların KIRDES Kapsamında Beton Asfalt Yapım İşi</t>
  </si>
  <si>
    <t>TASFİYE EDİLECEKTİR.</t>
  </si>
  <si>
    <t>HİBE YARDIM İÇİN GENÇLİK VE SPOR BAKANLIĞI İLE GÖRÜŞMELER DEVAM EDİYOR.</t>
  </si>
  <si>
    <t>KAMU YATIRIMLARI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</si>
</sst>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&quot;TL&quot;_-;\-* #,##0.00\ &quot;TL&quot;_-;_-* &quot;-&quot;??\ &quot;TL&quot;_-;_-@_-"/>
    <numFmt numFmtId="165" formatCode="dd/mm/yyyy;@"/>
    <numFmt numFmtId="166" formatCode="#,##0;[Red]#,##0"/>
    <numFmt numFmtId="167" formatCode="0;[Red]0"/>
    <numFmt numFmtId="168" formatCode="_-* #,##0\ _T_L_-;\-* #,##0\ _T_L_-;_-* &quot;-&quot;??\ _T_L_-;_-@_-"/>
    <numFmt numFmtId="169" formatCode="0.0"/>
    <numFmt numFmtId="170" formatCode="_(* #,##0_);_(* \(#,##0\);_(* &quot;-&quot;_);_(@_)"/>
    <numFmt numFmtId="171" formatCode="_-* #,##0.00\ _T_L_-;\-* #,##0.00\ _T_L_-;_-* &quot;-&quot;??\ _T_L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0%;\(0%\)"/>
    <numFmt numFmtId="179" formatCode="\ \ @"/>
    <numFmt numFmtId="180" formatCode="\ \ \ \ @"/>
    <numFmt numFmtId="181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4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0"/>
      <color rgb="FF002060"/>
      <name val="Tahoma"/>
      <family val="2"/>
      <charset val="162"/>
    </font>
    <font>
      <sz val="11"/>
      <color theme="1"/>
      <name val="Calibri"/>
      <family val="2"/>
      <charset val="162"/>
    </font>
    <font>
      <u/>
      <sz val="8.8000000000000007"/>
      <color theme="10"/>
      <name val="Calibri"/>
      <family val="2"/>
      <charset val="162"/>
    </font>
    <font>
      <u/>
      <sz val="10"/>
      <color theme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2"/>
      <charset val="162"/>
    </font>
    <font>
      <sz val="10"/>
      <color theme="1"/>
      <name val="Arial Tur"/>
      <family val="2"/>
      <charset val="162"/>
    </font>
    <font>
      <b/>
      <sz val="72"/>
      <color theme="1"/>
      <name val="Times New Roman"/>
      <family val="1"/>
      <charset val="162"/>
    </font>
    <font>
      <sz val="14"/>
      <color rgb="FF002060"/>
      <name val="Tahoma"/>
      <family val="2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</font>
    <font>
      <b/>
      <sz val="14"/>
      <color rgb="FF000080"/>
      <name val="Tahoma"/>
      <family val="2"/>
      <charset val="162"/>
    </font>
    <font>
      <b/>
      <sz val="14"/>
      <color rgb="FF002060"/>
      <name val="Tahoma"/>
      <family val="2"/>
      <charset val="162"/>
    </font>
    <font>
      <b/>
      <sz val="14"/>
      <color rgb="FF00B050"/>
      <name val="Tahoma"/>
      <family val="2"/>
      <charset val="162"/>
    </font>
    <font>
      <b/>
      <sz val="14"/>
      <color rgb="FF000000"/>
      <name val="Times New Roman"/>
      <family val="1"/>
      <charset val="162"/>
    </font>
    <font>
      <b/>
      <sz val="14"/>
      <color rgb="FF000080"/>
      <name val="Times New Roman"/>
      <family val="1"/>
      <charset val="162"/>
    </font>
    <font>
      <sz val="14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4"/>
      <color rgb="FFFF0000"/>
      <name val="Calibri"/>
      <family val="2"/>
      <charset val="162"/>
    </font>
    <font>
      <sz val="60"/>
      <color theme="1"/>
      <name val="Times New Roman"/>
      <family val="1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  <charset val="162"/>
    </font>
    <font>
      <b/>
      <sz val="11"/>
      <name val="Arial"/>
      <family val="2"/>
      <charset val="162"/>
    </font>
    <font>
      <b/>
      <sz val="19"/>
      <color indexed="9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  <charset val="16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sz val="10"/>
      <color indexed="14"/>
      <name val="Arial"/>
      <family val="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0"/>
      <color indexed="10"/>
      <name val="Arial"/>
      <family val="2"/>
    </font>
    <font>
      <b/>
      <sz val="10"/>
      <color rgb="FFFFFFFF"/>
      <name val="Tahoma"/>
      <family val="2"/>
      <charset val="162"/>
    </font>
    <font>
      <sz val="10"/>
      <name val="Arial"/>
      <family val="2"/>
      <charset val="162"/>
    </font>
    <font>
      <sz val="60"/>
      <color rgb="FFFF0000"/>
      <name val="Times New Roman"/>
      <family val="1"/>
      <charset val="162"/>
    </font>
    <font>
      <sz val="40"/>
      <color rgb="FFFF0000"/>
      <name val="Times New Roman"/>
      <family val="1"/>
      <charset val="162"/>
    </font>
    <font>
      <b/>
      <sz val="60"/>
      <color theme="1"/>
      <name val="Times New Roman"/>
      <family val="1"/>
      <charset val="162"/>
    </font>
    <font>
      <sz val="65"/>
      <name val="Times New Roman"/>
      <family val="1"/>
      <charset val="162"/>
    </font>
    <font>
      <sz val="65"/>
      <color theme="1"/>
      <name val="Times New Roman"/>
      <family val="1"/>
      <charset val="162"/>
    </font>
    <font>
      <b/>
      <sz val="65"/>
      <name val="Times New Roman"/>
      <family val="1"/>
      <charset val="162"/>
    </font>
    <font>
      <sz val="65"/>
      <color rgb="FFFF0000"/>
      <name val="Times New Roman"/>
      <family val="1"/>
      <charset val="162"/>
    </font>
    <font>
      <b/>
      <sz val="65"/>
      <color rgb="FFFF0000"/>
      <name val="Times New Roman"/>
      <family val="1"/>
      <charset val="162"/>
    </font>
    <font>
      <b/>
      <sz val="72"/>
      <name val="Times New Roman"/>
      <family val="1"/>
      <charset val="162"/>
    </font>
    <font>
      <sz val="72"/>
      <color theme="1"/>
      <name val="Times New Roman"/>
      <family val="1"/>
      <charset val="162"/>
    </font>
    <font>
      <sz val="60"/>
      <name val="Times New Roman"/>
      <family val="1"/>
      <charset val="162"/>
    </font>
    <font>
      <b/>
      <sz val="63"/>
      <name val="Times New Roman"/>
      <family val="1"/>
      <charset val="162"/>
    </font>
    <font>
      <sz val="53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11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14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16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" fillId="0" borderId="0"/>
    <xf numFmtId="0" fontId="15" fillId="0" borderId="0"/>
    <xf numFmtId="171" fontId="15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1" fillId="0" borderId="0">
      <alignment wrapText="1"/>
    </xf>
    <xf numFmtId="0" fontId="15" fillId="0" borderId="0"/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171" fontId="15" fillId="0" borderId="0" applyFont="0" applyFill="0" applyBorder="0" applyAlignment="0" applyProtection="0"/>
    <xf numFmtId="0" fontId="32" fillId="0" borderId="0"/>
    <xf numFmtId="0" fontId="15" fillId="0" borderId="0"/>
    <xf numFmtId="0" fontId="1" fillId="0" borderId="0"/>
    <xf numFmtId="0" fontId="1" fillId="0" borderId="0"/>
    <xf numFmtId="0" fontId="33" fillId="0" borderId="0"/>
    <xf numFmtId="0" fontId="34" fillId="1" borderId="0">
      <alignment horizontal="centerContinuous" vertical="center"/>
    </xf>
    <xf numFmtId="0" fontId="35" fillId="0" borderId="0"/>
    <xf numFmtId="172" fontId="36" fillId="0" borderId="0" applyFill="0" applyBorder="0" applyAlignment="0"/>
    <xf numFmtId="173" fontId="36" fillId="0" borderId="0" applyFill="0" applyBorder="0" applyAlignment="0"/>
    <xf numFmtId="174" fontId="36" fillId="0" borderId="0" applyFill="0" applyBorder="0" applyAlignment="0"/>
    <xf numFmtId="175" fontId="36" fillId="0" borderId="0" applyFill="0" applyBorder="0" applyAlignment="0"/>
    <xf numFmtId="176" fontId="36" fillId="0" borderId="0" applyFill="0" applyBorder="0" applyAlignment="0"/>
    <xf numFmtId="172" fontId="36" fillId="0" borderId="0" applyFill="0" applyBorder="0" applyAlignment="0"/>
    <xf numFmtId="177" fontId="36" fillId="0" borderId="0" applyFill="0" applyBorder="0" applyAlignment="0"/>
    <xf numFmtId="173" fontId="36" fillId="0" borderId="0" applyFill="0" applyBorder="0" applyAlignment="0"/>
    <xf numFmtId="0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4" fontId="36" fillId="0" borderId="0" applyFill="0" applyBorder="0" applyAlignment="0"/>
    <xf numFmtId="172" fontId="38" fillId="0" borderId="0" applyFill="0" applyBorder="0" applyAlignment="0"/>
    <xf numFmtId="173" fontId="38" fillId="0" borderId="0" applyFill="0" applyBorder="0" applyAlignment="0"/>
    <xf numFmtId="172" fontId="38" fillId="0" borderId="0" applyFill="0" applyBorder="0" applyAlignment="0"/>
    <xf numFmtId="177" fontId="38" fillId="0" borderId="0" applyFill="0" applyBorder="0" applyAlignment="0"/>
    <xf numFmtId="173" fontId="38" fillId="0" borderId="0" applyFill="0" applyBorder="0" applyAlignment="0"/>
    <xf numFmtId="3" fontId="39" fillId="0" borderId="0">
      <alignment horizontal="right"/>
    </xf>
    <xf numFmtId="0" fontId="40" fillId="0" borderId="35">
      <alignment vertical="center"/>
    </xf>
    <xf numFmtId="0" fontId="41" fillId="4" borderId="0">
      <alignment horizontal="center"/>
    </xf>
    <xf numFmtId="0" fontId="42" fillId="0" borderId="34" applyNumberFormat="0" applyAlignment="0" applyProtection="0">
      <alignment horizontal="left" vertical="center"/>
    </xf>
    <xf numFmtId="0" fontId="43" fillId="1" borderId="0"/>
    <xf numFmtId="172" fontId="44" fillId="0" borderId="0" applyFill="0" applyBorder="0" applyAlignment="0"/>
    <xf numFmtId="173" fontId="44" fillId="0" borderId="0" applyFill="0" applyBorder="0" applyAlignment="0"/>
    <xf numFmtId="172" fontId="44" fillId="0" borderId="0" applyFill="0" applyBorder="0" applyAlignment="0"/>
    <xf numFmtId="177" fontId="44" fillId="0" borderId="0" applyFill="0" applyBorder="0" applyAlignment="0"/>
    <xf numFmtId="173" fontId="44" fillId="0" borderId="0" applyFill="0" applyBorder="0" applyAlignment="0"/>
    <xf numFmtId="0" fontId="45" fillId="0" borderId="0">
      <alignment horizontal="center"/>
    </xf>
    <xf numFmtId="0" fontId="46" fillId="0" borderId="36">
      <alignment horizontal="centerContinuous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2" fontId="48" fillId="0" borderId="0" applyFill="0" applyBorder="0" applyAlignment="0"/>
    <xf numFmtId="173" fontId="48" fillId="0" borderId="0" applyFill="0" applyBorder="0" applyAlignment="0"/>
    <xf numFmtId="172" fontId="48" fillId="0" borderId="0" applyFill="0" applyBorder="0" applyAlignment="0"/>
    <xf numFmtId="177" fontId="48" fillId="0" borderId="0" applyFill="0" applyBorder="0" applyAlignment="0"/>
    <xf numFmtId="173" fontId="48" fillId="0" borderId="0" applyFill="0" applyBorder="0" applyAlignment="0"/>
    <xf numFmtId="49" fontId="36" fillId="0" borderId="0" applyFill="0" applyBorder="0" applyAlignment="0"/>
    <xf numFmtId="179" fontId="36" fillId="0" borderId="0" applyFill="0" applyBorder="0" applyAlignment="0"/>
    <xf numFmtId="180" fontId="36" fillId="0" borderId="0" applyFill="0" applyBorder="0" applyAlignment="0"/>
    <xf numFmtId="0" fontId="11" fillId="0" borderId="0"/>
    <xf numFmtId="0" fontId="1" fillId="0" borderId="0"/>
    <xf numFmtId="0" fontId="50" fillId="0" borderId="0"/>
    <xf numFmtId="0" fontId="11" fillId="0" borderId="0"/>
  </cellStyleXfs>
  <cellXfs count="27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0" fillId="3" borderId="0" xfId="0" applyFont="1" applyFill="1" applyBorder="1"/>
    <xf numFmtId="0" fontId="0" fillId="3" borderId="0" xfId="0" applyFill="1"/>
    <xf numFmtId="0" fontId="21" fillId="5" borderId="11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3" fontId="18" fillId="3" borderId="25" xfId="0" applyNumberFormat="1" applyFont="1" applyFill="1" applyBorder="1" applyAlignment="1">
      <alignment horizontal="right" vertical="center" wrapText="1"/>
    </xf>
    <xf numFmtId="0" fontId="20" fillId="5" borderId="13" xfId="0" applyFont="1" applyFill="1" applyBorder="1" applyAlignment="1">
      <alignment vertical="center" wrapText="1"/>
    </xf>
    <xf numFmtId="3" fontId="18" fillId="3" borderId="26" xfId="0" applyNumberFormat="1" applyFont="1" applyFill="1" applyBorder="1" applyAlignment="1">
      <alignment horizontal="right" vertical="center" wrapText="1"/>
    </xf>
    <xf numFmtId="3" fontId="7" fillId="3" borderId="25" xfId="0" applyNumberFormat="1" applyFont="1" applyFill="1" applyBorder="1" applyAlignment="1">
      <alignment horizontal="right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0" fontId="18" fillId="3" borderId="26" xfId="0" applyFont="1" applyFill="1" applyBorder="1" applyAlignment="1">
      <alignment horizontal="center" vertical="center" wrapText="1"/>
    </xf>
    <xf numFmtId="3" fontId="20" fillId="3" borderId="0" xfId="0" applyNumberFormat="1" applyFont="1" applyFill="1" applyBorder="1"/>
    <xf numFmtId="3" fontId="0" fillId="3" borderId="0" xfId="0" applyNumberFormat="1" applyFill="1"/>
    <xf numFmtId="0" fontId="25" fillId="5" borderId="1" xfId="0" applyFont="1" applyFill="1" applyBorder="1" applyAlignment="1">
      <alignment horizontal="center" vertical="center" wrapText="1"/>
    </xf>
    <xf numFmtId="3" fontId="18" fillId="3" borderId="22" xfId="0" applyNumberFormat="1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right" vertical="center" wrapText="1"/>
    </xf>
    <xf numFmtId="3" fontId="26" fillId="3" borderId="1" xfId="0" applyNumberFormat="1" applyFont="1" applyFill="1" applyBorder="1" applyAlignment="1">
      <alignment horizontal="right" vertical="center" wrapText="1"/>
    </xf>
    <xf numFmtId="0" fontId="29" fillId="3" borderId="0" xfId="0" applyFont="1" applyFill="1" applyBorder="1" applyAlignment="1">
      <alignment horizontal="center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vertical="center" wrapText="1"/>
    </xf>
    <xf numFmtId="3" fontId="7" fillId="3" borderId="22" xfId="0" applyNumberFormat="1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2" fontId="18" fillId="3" borderId="22" xfId="0" applyNumberFormat="1" applyFont="1" applyFill="1" applyBorder="1" applyAlignment="1">
      <alignment horizontal="center" vertical="center" wrapText="1"/>
    </xf>
    <xf numFmtId="169" fontId="20" fillId="3" borderId="0" xfId="0" applyNumberFormat="1" applyFont="1" applyFill="1" applyBorder="1"/>
    <xf numFmtId="3" fontId="7" fillId="3" borderId="21" xfId="0" applyNumberFormat="1" applyFont="1" applyFill="1" applyBorder="1" applyAlignment="1">
      <alignment horizontal="right" vertical="center" wrapText="1"/>
    </xf>
    <xf numFmtId="3" fontId="22" fillId="3" borderId="22" xfId="0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49" fillId="3" borderId="22" xfId="0" applyFont="1" applyFill="1" applyBorder="1" applyAlignment="1">
      <alignment horizontal="center" vertical="center"/>
    </xf>
    <xf numFmtId="0" fontId="8" fillId="3" borderId="0" xfId="0" applyFont="1" applyFill="1" applyBorder="1"/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2" fillId="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6" fontId="30" fillId="3" borderId="0" xfId="0" applyNumberFormat="1" applyFont="1" applyFill="1" applyBorder="1" applyAlignment="1">
      <alignment horizontal="right" vertical="center" wrapText="1" indent="2"/>
    </xf>
    <xf numFmtId="0" fontId="52" fillId="0" borderId="0" xfId="0" applyFont="1" applyBorder="1" applyAlignment="1">
      <alignment vertical="center"/>
    </xf>
    <xf numFmtId="166" fontId="51" fillId="3" borderId="0" xfId="0" applyNumberFormat="1" applyFont="1" applyFill="1" applyBorder="1" applyAlignment="1">
      <alignment horizontal="right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 wrapText="1"/>
    </xf>
    <xf numFmtId="181" fontId="26" fillId="5" borderId="1" xfId="0" applyNumberFormat="1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/>
    </xf>
    <xf numFmtId="3" fontId="28" fillId="5" borderId="22" xfId="0" applyNumberFormat="1" applyFont="1" applyFill="1" applyBorder="1" applyAlignment="1">
      <alignment horizontal="right" vertical="center"/>
    </xf>
    <xf numFmtId="3" fontId="28" fillId="5" borderId="22" xfId="0" applyNumberFormat="1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wrapText="1"/>
    </xf>
    <xf numFmtId="0" fontId="26" fillId="7" borderId="1" xfId="0" applyFont="1" applyFill="1" applyBorder="1" applyAlignment="1">
      <alignment horizontal="center" vertical="center"/>
    </xf>
    <xf numFmtId="3" fontId="26" fillId="6" borderId="1" xfId="0" applyNumberFormat="1" applyFont="1" applyFill="1" applyBorder="1" applyAlignment="1">
      <alignment vertical="center"/>
    </xf>
    <xf numFmtId="3" fontId="26" fillId="7" borderId="1" xfId="0" applyNumberFormat="1" applyFont="1" applyFill="1" applyBorder="1" applyAlignment="1">
      <alignment vertical="center"/>
    </xf>
    <xf numFmtId="169" fontId="26" fillId="7" borderId="1" xfId="0" applyNumberFormat="1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3" fontId="22" fillId="7" borderId="15" xfId="0" applyNumberFormat="1" applyFont="1" applyFill="1" applyBorder="1" applyAlignment="1">
      <alignment horizontal="center" vertical="center" wrapText="1"/>
    </xf>
    <xf numFmtId="169" fontId="22" fillId="7" borderId="16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wrapText="1"/>
    </xf>
    <xf numFmtId="0" fontId="24" fillId="7" borderId="1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vertical="center"/>
    </xf>
    <xf numFmtId="169" fontId="19" fillId="7" borderId="1" xfId="0" applyNumberFormat="1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vertical="center" wrapText="1"/>
    </xf>
    <xf numFmtId="0" fontId="19" fillId="6" borderId="22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 wrapText="1"/>
    </xf>
    <xf numFmtId="3" fontId="26" fillId="7" borderId="22" xfId="0" applyNumberFormat="1" applyFont="1" applyFill="1" applyBorder="1" applyAlignment="1">
      <alignment horizontal="right" vertical="center" wrapText="1"/>
    </xf>
    <xf numFmtId="169" fontId="26" fillId="7" borderId="22" xfId="0" applyNumberFormat="1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right" vertical="center" wrapText="1"/>
    </xf>
    <xf numFmtId="3" fontId="26" fillId="6" borderId="22" xfId="0" applyNumberFormat="1" applyFont="1" applyFill="1" applyBorder="1" applyAlignment="1">
      <alignment horizontal="right" vertical="center" wrapText="1"/>
    </xf>
    <xf numFmtId="0" fontId="26" fillId="7" borderId="22" xfId="0" quotePrefix="1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28" fillId="7" borderId="22" xfId="0" applyFont="1" applyFill="1" applyBorder="1" applyAlignment="1">
      <alignment horizontal="center" vertical="center"/>
    </xf>
    <xf numFmtId="3" fontId="28" fillId="7" borderId="22" xfId="0" applyNumberFormat="1" applyFont="1" applyFill="1" applyBorder="1" applyAlignment="1">
      <alignment horizontal="right" vertical="center"/>
    </xf>
    <xf numFmtId="0" fontId="25" fillId="7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wrapText="1"/>
    </xf>
    <xf numFmtId="0" fontId="26" fillId="7" borderId="1" xfId="0" applyFont="1" applyFill="1" applyBorder="1" applyAlignment="1">
      <alignment horizontal="center" wrapText="1"/>
    </xf>
    <xf numFmtId="3" fontId="26" fillId="7" borderId="1" xfId="0" applyNumberFormat="1" applyFont="1" applyFill="1" applyBorder="1" applyAlignment="1">
      <alignment horizontal="center"/>
    </xf>
    <xf numFmtId="0" fontId="26" fillId="7" borderId="1" xfId="0" applyNumberFormat="1" applyFont="1" applyFill="1" applyBorder="1" applyAlignment="1">
      <alignment horizontal="center" wrapText="1"/>
    </xf>
    <xf numFmtId="169" fontId="26" fillId="7" borderId="1" xfId="0" applyNumberFormat="1" applyFont="1" applyFill="1" applyBorder="1" applyAlignment="1">
      <alignment horizontal="center" wrapText="1"/>
    </xf>
    <xf numFmtId="3" fontId="26" fillId="6" borderId="1" xfId="0" applyNumberFormat="1" applyFont="1" applyFill="1" applyBorder="1" applyAlignment="1">
      <alignment horizontal="center"/>
    </xf>
    <xf numFmtId="0" fontId="19" fillId="6" borderId="25" xfId="0" applyFont="1" applyFill="1" applyBorder="1" applyAlignment="1">
      <alignment wrapText="1"/>
    </xf>
    <xf numFmtId="0" fontId="19" fillId="6" borderId="0" xfId="0" applyFont="1" applyFill="1" applyBorder="1" applyAlignment="1">
      <alignment wrapText="1"/>
    </xf>
    <xf numFmtId="3" fontId="26" fillId="7" borderId="1" xfId="0" applyNumberFormat="1" applyFont="1" applyFill="1" applyBorder="1" applyAlignment="1">
      <alignment horizontal="right" vertical="center" wrapText="1"/>
    </xf>
    <xf numFmtId="0" fontId="26" fillId="7" borderId="1" xfId="0" applyFont="1" applyFill="1" applyBorder="1" applyAlignment="1">
      <alignment horizontal="center" vertical="center" wrapText="1"/>
    </xf>
    <xf numFmtId="169" fontId="26" fillId="7" borderId="20" xfId="0" applyNumberFormat="1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wrapText="1"/>
    </xf>
    <xf numFmtId="3" fontId="26" fillId="6" borderId="1" xfId="0" applyNumberFormat="1" applyFont="1" applyFill="1" applyBorder="1" applyAlignment="1">
      <alignment horizontal="right" vertical="center" wrapText="1"/>
    </xf>
    <xf numFmtId="0" fontId="26" fillId="7" borderId="2" xfId="0" applyFont="1" applyFill="1" applyBorder="1" applyAlignment="1">
      <alignment horizontal="center" wrapText="1"/>
    </xf>
    <xf numFmtId="3" fontId="26" fillId="7" borderId="2" xfId="0" applyNumberFormat="1" applyFont="1" applyFill="1" applyBorder="1" applyAlignment="1">
      <alignment horizontal="right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wrapText="1"/>
    </xf>
    <xf numFmtId="3" fontId="28" fillId="7" borderId="28" xfId="0" applyNumberFormat="1" applyFont="1" applyFill="1" applyBorder="1" applyAlignment="1">
      <alignment horizontal="right" wrapText="1"/>
    </xf>
    <xf numFmtId="0" fontId="28" fillId="7" borderId="28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vertical="center" wrapText="1"/>
    </xf>
    <xf numFmtId="0" fontId="18" fillId="6" borderId="22" xfId="0" applyFont="1" applyFill="1" applyBorder="1" applyAlignment="1">
      <alignment vertical="center" wrapText="1"/>
    </xf>
    <xf numFmtId="0" fontId="22" fillId="7" borderId="30" xfId="0" applyFont="1" applyFill="1" applyBorder="1" applyAlignment="1">
      <alignment horizontal="center" vertical="center" wrapText="1"/>
    </xf>
    <xf numFmtId="3" fontId="19" fillId="6" borderId="29" xfId="0" applyNumberFormat="1" applyFont="1" applyFill="1" applyBorder="1" applyAlignment="1">
      <alignment horizontal="center" vertical="center" wrapText="1"/>
    </xf>
    <xf numFmtId="3" fontId="19" fillId="7" borderId="29" xfId="0" applyNumberFormat="1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left" vertical="center" wrapText="1"/>
    </xf>
    <xf numFmtId="0" fontId="19" fillId="7" borderId="25" xfId="0" applyFont="1" applyFill="1" applyBorder="1" applyAlignment="1">
      <alignment horizontal="center" vertical="center" wrapText="1"/>
    </xf>
    <xf numFmtId="3" fontId="26" fillId="6" borderId="25" xfId="0" applyNumberFormat="1" applyFont="1" applyFill="1" applyBorder="1" applyAlignment="1">
      <alignment horizontal="center" vertical="center" wrapText="1"/>
    </xf>
    <xf numFmtId="3" fontId="26" fillId="7" borderId="25" xfId="0" applyNumberFormat="1" applyFont="1" applyFill="1" applyBorder="1" applyAlignment="1">
      <alignment horizontal="center" vertical="center" wrapText="1"/>
    </xf>
    <xf numFmtId="0" fontId="26" fillId="7" borderId="25" xfId="0" applyFont="1" applyFill="1" applyBorder="1" applyAlignment="1">
      <alignment horizontal="center" vertical="center" wrapText="1"/>
    </xf>
    <xf numFmtId="169" fontId="26" fillId="7" borderId="1" xfId="0" applyNumberFormat="1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left" vertical="center" wrapText="1"/>
    </xf>
    <xf numFmtId="0" fontId="19" fillId="7" borderId="26" xfId="0" applyFont="1" applyFill="1" applyBorder="1" applyAlignment="1">
      <alignment horizontal="center" vertical="center" wrapText="1"/>
    </xf>
    <xf numFmtId="3" fontId="26" fillId="7" borderId="26" xfId="0" applyNumberFormat="1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3" fontId="28" fillId="7" borderId="27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left" vertical="center" wrapText="1"/>
    </xf>
    <xf numFmtId="3" fontId="53" fillId="3" borderId="1" xfId="0" applyNumberFormat="1" applyFont="1" applyFill="1" applyBorder="1" applyAlignment="1">
      <alignment horizontal="center" vertical="center" wrapText="1"/>
    </xf>
    <xf numFmtId="168" fontId="53" fillId="3" borderId="1" xfId="0" applyNumberFormat="1" applyFont="1" applyFill="1" applyBorder="1" applyAlignment="1">
      <alignment horizontal="center" vertical="center" wrapText="1"/>
    </xf>
    <xf numFmtId="168" fontId="53" fillId="3" borderId="1" xfId="0" applyNumberFormat="1" applyFont="1" applyFill="1" applyBorder="1" applyAlignment="1">
      <alignment horizontal="right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left" vertical="center" wrapText="1"/>
    </xf>
    <xf numFmtId="165" fontId="54" fillId="3" borderId="1" xfId="0" applyNumberFormat="1" applyFont="1" applyFill="1" applyBorder="1" applyAlignment="1">
      <alignment horizontal="center" vertical="center" wrapText="1"/>
    </xf>
    <xf numFmtId="1" fontId="54" fillId="3" borderId="1" xfId="0" applyNumberFormat="1" applyFont="1" applyFill="1" applyBorder="1" applyAlignment="1">
      <alignment horizontal="center" vertical="center" wrapText="1"/>
    </xf>
    <xf numFmtId="166" fontId="54" fillId="3" borderId="1" xfId="0" applyNumberFormat="1" applyFont="1" applyFill="1" applyBorder="1" applyAlignment="1">
      <alignment horizontal="right" vertical="center" wrapText="1"/>
    </xf>
    <xf numFmtId="167" fontId="55" fillId="3" borderId="1" xfId="0" applyNumberFormat="1" applyFont="1" applyFill="1" applyBorder="1" applyAlignment="1">
      <alignment horizontal="center" vertical="center"/>
    </xf>
    <xf numFmtId="0" fontId="54" fillId="3" borderId="1" xfId="0" applyNumberFormat="1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left" vertical="center" wrapText="1" indent="1"/>
    </xf>
    <xf numFmtId="165" fontId="55" fillId="3" borderId="1" xfId="0" applyNumberFormat="1" applyFont="1" applyFill="1" applyBorder="1" applyAlignment="1">
      <alignment horizontal="center" vertical="center" wrapText="1"/>
    </xf>
    <xf numFmtId="166" fontId="55" fillId="3" borderId="1" xfId="0" applyNumberFormat="1" applyFont="1" applyFill="1" applyBorder="1" applyAlignment="1">
      <alignment horizontal="center" vertical="center" wrapText="1"/>
    </xf>
    <xf numFmtId="166" fontId="55" fillId="3" borderId="1" xfId="0" applyNumberFormat="1" applyFont="1" applyFill="1" applyBorder="1" applyAlignment="1">
      <alignment horizontal="right" vertical="center" wrapText="1"/>
    </xf>
    <xf numFmtId="167" fontId="55" fillId="3" borderId="1" xfId="0" applyNumberFormat="1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left" vertical="center" wrapText="1" inden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left" vertical="center" wrapText="1"/>
    </xf>
    <xf numFmtId="1" fontId="55" fillId="3" borderId="3" xfId="0" applyNumberFormat="1" applyFont="1" applyFill="1" applyBorder="1" applyAlignment="1">
      <alignment horizontal="center" vertical="center" wrapText="1"/>
    </xf>
    <xf numFmtId="165" fontId="55" fillId="3" borderId="3" xfId="0" applyNumberFormat="1" applyFont="1" applyFill="1" applyBorder="1" applyAlignment="1">
      <alignment horizontal="center" vertical="center" wrapText="1"/>
    </xf>
    <xf numFmtId="166" fontId="55" fillId="3" borderId="3" xfId="0" applyNumberFormat="1" applyFont="1" applyFill="1" applyBorder="1" applyAlignment="1">
      <alignment horizontal="center" vertical="center" wrapText="1"/>
    </xf>
    <xf numFmtId="166" fontId="55" fillId="3" borderId="3" xfId="0" applyNumberFormat="1" applyFont="1" applyFill="1" applyBorder="1" applyAlignment="1">
      <alignment horizontal="right" vertical="center" wrapText="1"/>
    </xf>
    <xf numFmtId="167" fontId="55" fillId="3" borderId="3" xfId="0" applyNumberFormat="1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left" vertical="center" wrapText="1" indent="1"/>
    </xf>
    <xf numFmtId="166" fontId="54" fillId="3" borderId="1" xfId="0" applyNumberFormat="1" applyFont="1" applyFill="1" applyBorder="1" applyAlignment="1">
      <alignment horizontal="center" vertical="center" wrapText="1"/>
    </xf>
    <xf numFmtId="167" fontId="54" fillId="3" borderId="1" xfId="0" applyNumberFormat="1" applyFont="1" applyFill="1" applyBorder="1" applyAlignment="1">
      <alignment horizontal="center" vertical="center" wrapText="1"/>
    </xf>
    <xf numFmtId="167" fontId="54" fillId="3" borderId="1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left" vertical="center" wrapText="1"/>
    </xf>
    <xf numFmtId="165" fontId="56" fillId="3" borderId="1" xfId="0" applyNumberFormat="1" applyFont="1" applyFill="1" applyBorder="1" applyAlignment="1">
      <alignment horizontal="center" vertical="center" wrapText="1"/>
    </xf>
    <xf numFmtId="166" fontId="57" fillId="3" borderId="1" xfId="0" applyNumberFormat="1" applyFont="1" applyFill="1" applyBorder="1" applyAlignment="1">
      <alignment horizontal="right" vertical="center" wrapText="1"/>
    </xf>
    <xf numFmtId="166" fontId="57" fillId="3" borderId="1" xfId="0" applyNumberFormat="1" applyFont="1" applyFill="1" applyBorder="1" applyAlignment="1">
      <alignment horizontal="center" vertical="center" wrapText="1"/>
    </xf>
    <xf numFmtId="166" fontId="54" fillId="3" borderId="1" xfId="0" applyNumberFormat="1" applyFont="1" applyFill="1" applyBorder="1" applyAlignment="1">
      <alignment horizontal="left" vertical="center" wrapText="1"/>
    </xf>
    <xf numFmtId="166" fontId="57" fillId="3" borderId="1" xfId="0" applyNumberFormat="1" applyFont="1" applyFill="1" applyBorder="1" applyAlignment="1">
      <alignment vertical="center" wrapText="1"/>
    </xf>
    <xf numFmtId="166" fontId="54" fillId="3" borderId="1" xfId="0" applyNumberFormat="1" applyFont="1" applyFill="1" applyBorder="1" applyAlignment="1">
      <alignment vertical="center" wrapText="1"/>
    </xf>
    <xf numFmtId="167" fontId="56" fillId="3" borderId="1" xfId="0" applyNumberFormat="1" applyFont="1" applyFill="1" applyBorder="1" applyAlignment="1">
      <alignment horizontal="center" vertical="center" wrapText="1"/>
    </xf>
    <xf numFmtId="14" fontId="54" fillId="3" borderId="1" xfId="0" applyNumberFormat="1" applyFont="1" applyFill="1" applyBorder="1" applyAlignment="1">
      <alignment horizontal="center" vertical="center" wrapText="1"/>
    </xf>
    <xf numFmtId="167" fontId="54" fillId="3" borderId="1" xfId="0" applyNumberFormat="1" applyFont="1" applyFill="1" applyBorder="1" applyAlignment="1">
      <alignment horizontal="right" vertical="center" wrapText="1"/>
    </xf>
    <xf numFmtId="167" fontId="54" fillId="3" borderId="1" xfId="0" applyNumberFormat="1" applyFont="1" applyFill="1" applyBorder="1" applyAlignment="1">
      <alignment vertical="center" wrapText="1"/>
    </xf>
    <xf numFmtId="167" fontId="58" fillId="3" borderId="1" xfId="0" applyNumberFormat="1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 wrapText="1"/>
    </xf>
    <xf numFmtId="168" fontId="55" fillId="3" borderId="1" xfId="0" applyNumberFormat="1" applyFont="1" applyFill="1" applyBorder="1" applyAlignment="1">
      <alignment horizontal="center" vertical="center" wrapText="1"/>
    </xf>
    <xf numFmtId="168" fontId="55" fillId="3" borderId="1" xfId="0" applyNumberFormat="1" applyFont="1" applyFill="1" applyBorder="1" applyAlignment="1">
      <alignment horizontal="right" vertical="center" wrapText="1"/>
    </xf>
    <xf numFmtId="0" fontId="55" fillId="3" borderId="32" xfId="0" applyFont="1" applyFill="1" applyBorder="1" applyAlignment="1">
      <alignment horizontal="center" vertical="center" wrapText="1"/>
    </xf>
    <xf numFmtId="0" fontId="55" fillId="3" borderId="1" xfId="0" applyNumberFormat="1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166" fontId="54" fillId="3" borderId="1" xfId="0" applyNumberFormat="1" applyFont="1" applyFill="1" applyBorder="1" applyAlignment="1">
      <alignment horizontal="center" wrapText="1"/>
    </xf>
    <xf numFmtId="165" fontId="54" fillId="3" borderId="6" xfId="0" applyNumberFormat="1" applyFont="1" applyFill="1" applyBorder="1" applyAlignment="1">
      <alignment horizontal="center" vertical="center" wrapText="1"/>
    </xf>
    <xf numFmtId="4" fontId="54" fillId="3" borderId="1" xfId="0" applyNumberFormat="1" applyFont="1" applyFill="1" applyBorder="1" applyAlignment="1">
      <alignment horizontal="center" vertical="center" wrapText="1"/>
    </xf>
    <xf numFmtId="1" fontId="54" fillId="3" borderId="6" xfId="0" applyNumberFormat="1" applyFont="1" applyFill="1" applyBorder="1" applyAlignment="1">
      <alignment horizontal="center" vertical="center" wrapText="1"/>
    </xf>
    <xf numFmtId="168" fontId="54" fillId="3" borderId="1" xfId="0" applyNumberFormat="1" applyFont="1" applyFill="1" applyBorder="1" applyAlignment="1">
      <alignment horizontal="center" vertical="center" wrapText="1"/>
    </xf>
    <xf numFmtId="168" fontId="54" fillId="3" borderId="1" xfId="0" applyNumberFormat="1" applyFont="1" applyFill="1" applyBorder="1" applyAlignment="1">
      <alignment horizontal="left" vertical="center" wrapText="1"/>
    </xf>
    <xf numFmtId="168" fontId="54" fillId="3" borderId="1" xfId="0" applyNumberFormat="1" applyFont="1" applyFill="1" applyBorder="1" applyAlignment="1">
      <alignment horizontal="right" vertical="center" wrapText="1"/>
    </xf>
    <xf numFmtId="165" fontId="54" fillId="3" borderId="1" xfId="0" quotePrefix="1" applyNumberFormat="1" applyFont="1" applyFill="1" applyBorder="1" applyAlignment="1">
      <alignment horizontal="center" vertical="center" wrapText="1"/>
    </xf>
    <xf numFmtId="1" fontId="55" fillId="3" borderId="1" xfId="0" applyNumberFormat="1" applyFont="1" applyFill="1" applyBorder="1" applyAlignment="1">
      <alignment horizontal="center" vertical="center" wrapText="1"/>
    </xf>
    <xf numFmtId="166" fontId="55" fillId="3" borderId="1" xfId="0" applyNumberFormat="1" applyFont="1" applyFill="1" applyBorder="1" applyAlignment="1">
      <alignment vertical="center" wrapText="1"/>
    </xf>
    <xf numFmtId="168" fontId="54" fillId="3" borderId="1" xfId="0" applyNumberFormat="1" applyFont="1" applyFill="1" applyBorder="1" applyAlignment="1">
      <alignment horizontal="center" vertical="center"/>
    </xf>
    <xf numFmtId="14" fontId="55" fillId="3" borderId="1" xfId="0" applyNumberFormat="1" applyFont="1" applyFill="1" applyBorder="1" applyAlignment="1">
      <alignment horizontal="center" vertical="center" wrapText="1"/>
    </xf>
    <xf numFmtId="14" fontId="56" fillId="3" borderId="1" xfId="0" applyNumberFormat="1" applyFont="1" applyFill="1" applyBorder="1" applyAlignment="1">
      <alignment horizontal="center" vertical="center" wrapText="1"/>
    </xf>
    <xf numFmtId="167" fontId="57" fillId="3" borderId="1" xfId="0" applyNumberFormat="1" applyFont="1" applyFill="1" applyBorder="1" applyAlignment="1">
      <alignment horizontal="center" vertical="center" wrapText="1"/>
    </xf>
    <xf numFmtId="166" fontId="56" fillId="3" borderId="1" xfId="0" applyNumberFormat="1" applyFont="1" applyFill="1" applyBorder="1" applyAlignment="1">
      <alignment horizontal="right" vertical="center" wrapText="1"/>
    </xf>
    <xf numFmtId="166" fontId="56" fillId="3" borderId="1" xfId="0" applyNumberFormat="1" applyFont="1" applyFill="1" applyBorder="1" applyAlignment="1">
      <alignment horizontal="center" vertical="center" wrapText="1"/>
    </xf>
    <xf numFmtId="166" fontId="54" fillId="3" borderId="2" xfId="0" applyNumberFormat="1" applyFont="1" applyFill="1" applyBorder="1" applyAlignment="1">
      <alignment horizontal="right" vertical="center" wrapText="1"/>
    </xf>
    <xf numFmtId="3" fontId="55" fillId="3" borderId="1" xfId="0" applyNumberFormat="1" applyFont="1" applyFill="1" applyBorder="1" applyAlignment="1">
      <alignment horizontal="right" vertical="center" wrapText="1"/>
    </xf>
    <xf numFmtId="166" fontId="59" fillId="3" borderId="1" xfId="0" applyNumberFormat="1" applyFont="1" applyFill="1" applyBorder="1" applyAlignment="1">
      <alignment horizontal="right" vertical="center" wrapText="1"/>
    </xf>
    <xf numFmtId="166" fontId="59" fillId="3" borderId="1" xfId="0" applyNumberFormat="1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left" vertical="center" wrapText="1"/>
    </xf>
    <xf numFmtId="0" fontId="62" fillId="3" borderId="1" xfId="0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59" fillId="8" borderId="1" xfId="0" applyNumberFormat="1" applyFont="1" applyFill="1" applyBorder="1" applyAlignment="1">
      <alignment horizontal="right" vertical="center" wrapText="1"/>
    </xf>
    <xf numFmtId="169" fontId="17" fillId="8" borderId="1" xfId="0" applyNumberFormat="1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166" fontId="54" fillId="3" borderId="2" xfId="0" applyNumberFormat="1" applyFont="1" applyFill="1" applyBorder="1" applyAlignment="1">
      <alignment horizontal="center" vertical="center" wrapText="1"/>
    </xf>
    <xf numFmtId="166" fontId="54" fillId="3" borderId="31" xfId="0" applyNumberFormat="1" applyFont="1" applyFill="1" applyBorder="1" applyAlignment="1">
      <alignment horizontal="center" vertical="center" wrapText="1"/>
    </xf>
    <xf numFmtId="166" fontId="54" fillId="3" borderId="3" xfId="0" applyNumberFormat="1" applyFont="1" applyFill="1" applyBorder="1" applyAlignment="1">
      <alignment horizontal="center" vertical="center" wrapText="1"/>
    </xf>
    <xf numFmtId="166" fontId="54" fillId="3" borderId="2" xfId="0" applyNumberFormat="1" applyFont="1" applyFill="1" applyBorder="1" applyAlignment="1">
      <alignment horizontal="center" vertical="center"/>
    </xf>
    <xf numFmtId="166" fontId="54" fillId="3" borderId="31" xfId="0" applyNumberFormat="1" applyFont="1" applyFill="1" applyBorder="1" applyAlignment="1">
      <alignment horizontal="center" vertical="center"/>
    </xf>
    <xf numFmtId="166" fontId="54" fillId="3" borderId="3" xfId="0" applyNumberFormat="1" applyFont="1" applyFill="1" applyBorder="1" applyAlignment="1">
      <alignment horizontal="center" vertical="center"/>
    </xf>
    <xf numFmtId="166" fontId="55" fillId="3" borderId="2" xfId="0" applyNumberFormat="1" applyFont="1" applyFill="1" applyBorder="1" applyAlignment="1">
      <alignment horizontal="center" vertical="center" wrapText="1"/>
    </xf>
    <xf numFmtId="166" fontId="55" fillId="3" borderId="31" xfId="0" applyNumberFormat="1" applyFont="1" applyFill="1" applyBorder="1" applyAlignment="1">
      <alignment horizontal="center" vertical="center" wrapText="1"/>
    </xf>
    <xf numFmtId="166" fontId="55" fillId="3" borderId="3" xfId="0" applyNumberFormat="1" applyFont="1" applyFill="1" applyBorder="1" applyAlignment="1">
      <alignment horizontal="center" vertical="center" wrapText="1"/>
    </xf>
    <xf numFmtId="167" fontId="55" fillId="3" borderId="2" xfId="0" applyNumberFormat="1" applyFont="1" applyFill="1" applyBorder="1" applyAlignment="1">
      <alignment horizontal="center" vertical="center"/>
    </xf>
    <xf numFmtId="167" fontId="55" fillId="3" borderId="3" xfId="0" applyNumberFormat="1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</cellXfs>
  <cellStyles count="211">
    <cellStyle name="ACIKLAMA" xfId="138"/>
    <cellStyle name="BASLIK" xfId="139"/>
    <cellStyle name="Binlik Ayracı 2" xfId="103"/>
    <cellStyle name="BODY" xfId="140"/>
    <cellStyle name="Calc Currency (0)" xfId="141"/>
    <cellStyle name="Calc Currency (2)" xfId="142"/>
    <cellStyle name="Calc Percent (0)" xfId="143"/>
    <cellStyle name="Calc Percent (1)" xfId="144"/>
    <cellStyle name="Calc Percent (2)" xfId="145"/>
    <cellStyle name="Calc Units (0)" xfId="146"/>
    <cellStyle name="Calc Units (1)" xfId="147"/>
    <cellStyle name="Calc Units (2)" xfId="148"/>
    <cellStyle name="Comma [0]_#6 Temps &amp; Contractors" xfId="149"/>
    <cellStyle name="Comma [00]" xfId="150"/>
    <cellStyle name="Comma_#6 Temps &amp; Contractors" xfId="151"/>
    <cellStyle name="Currency [0]_#6 Temps &amp; Contractors" xfId="152"/>
    <cellStyle name="Currency [00]" xfId="153"/>
    <cellStyle name="Currency_#6 Temps &amp; Contractors" xfId="154"/>
    <cellStyle name="Date Short" xfId="155"/>
    <cellStyle name="Enter Currency (0)" xfId="156"/>
    <cellStyle name="Enter Currency (2)" xfId="157"/>
    <cellStyle name="Enter Units (0)" xfId="158"/>
    <cellStyle name="Enter Units (1)" xfId="159"/>
    <cellStyle name="Enter Units (2)" xfId="160"/>
    <cellStyle name="FIYAT" xfId="161"/>
    <cellStyle name="GRUP" xfId="162"/>
    <cellStyle name="HEADER" xfId="163"/>
    <cellStyle name="Header1" xfId="164"/>
    <cellStyle name="HEADER2" xfId="165"/>
    <cellStyle name="Köprü 2" xfId="4"/>
    <cellStyle name="Köprü 3" xfId="5"/>
    <cellStyle name="Link Currency (0)" xfId="166"/>
    <cellStyle name="Link Currency (2)" xfId="167"/>
    <cellStyle name="Link Units (0)" xfId="168"/>
    <cellStyle name="Link Units (1)" xfId="169"/>
    <cellStyle name="Link Units (2)" xfId="170"/>
    <cellStyle name="MAINHEADER" xfId="171"/>
    <cellStyle name="MARKA" xfId="172"/>
    <cellStyle name="MODEL" xfId="173"/>
    <cellStyle name="Normal" xfId="0" builtinId="0"/>
    <cellStyle name="Normal 10" xfId="6"/>
    <cellStyle name="Normal 10 2" xfId="7"/>
    <cellStyle name="Normal 10 2 2" xfId="174"/>
    <cellStyle name="Normal 10 2 3" xfId="105"/>
    <cellStyle name="Normal 10 3" xfId="175"/>
    <cellStyle name="Normal 10 4" xfId="104"/>
    <cellStyle name="Normal 11" xfId="8"/>
    <cellStyle name="Normal 11 2" xfId="106"/>
    <cellStyle name="Normal 12" xfId="9"/>
    <cellStyle name="Normal 12 2" xfId="176"/>
    <cellStyle name="Normal 12 3" xfId="107"/>
    <cellStyle name="Normal 13" xfId="10"/>
    <cellStyle name="Normal 13 2" xfId="135"/>
    <cellStyle name="Normal 14" xfId="11"/>
    <cellStyle name="Normal 14 2" xfId="177"/>
    <cellStyle name="Normal 14 3" xfId="136"/>
    <cellStyle name="Normal 15" xfId="12"/>
    <cellStyle name="Normal 15 2" xfId="13"/>
    <cellStyle name="Normal 15 3" xfId="178"/>
    <cellStyle name="Normal 16" xfId="14"/>
    <cellStyle name="Normal 16 2" xfId="15"/>
    <cellStyle name="Normal 16 2 2" xfId="16"/>
    <cellStyle name="Normal 17" xfId="17"/>
    <cellStyle name="Normal 18" xfId="18"/>
    <cellStyle name="Normal 19" xfId="19"/>
    <cellStyle name="Normal 19 2" xfId="109"/>
    <cellStyle name="Normal 19 2 2" xfId="179"/>
    <cellStyle name="Normal 19 3" xfId="110"/>
    <cellStyle name="Normal 19 4" xfId="108"/>
    <cellStyle name="Normal 2" xfId="1"/>
    <cellStyle name="Normal 2 10" xfId="21"/>
    <cellStyle name="Normal 2 11" xfId="22"/>
    <cellStyle name="Normal 2 12" xfId="20"/>
    <cellStyle name="Normal 2 13" xfId="102"/>
    <cellStyle name="Normal 2 2" xfId="23"/>
    <cellStyle name="Normal 2 2 10" xfId="111"/>
    <cellStyle name="Normal 2 2 2" xfId="24"/>
    <cellStyle name="Normal 2 2 2 2" xfId="25"/>
    <cellStyle name="Normal 2 2 2 2 2" xfId="180"/>
    <cellStyle name="Normal 2 2 2 2 3" xfId="113"/>
    <cellStyle name="Normal 2 2 2 3" xfId="181"/>
    <cellStyle name="Normal 2 2 2 4" xfId="112"/>
    <cellStyle name="Normal 2 2 3" xfId="26"/>
    <cellStyle name="Normal 2 2 3 2" xfId="27"/>
    <cellStyle name="Normal 2 2 3 2 2" xfId="116"/>
    <cellStyle name="Normal 2 2 3 2 2 2" xfId="182"/>
    <cellStyle name="Normal 2 2 3 2 3" xfId="183"/>
    <cellStyle name="Normal 2 2 3 2 4" xfId="115"/>
    <cellStyle name="Normal 2 2 3 3" xfId="28"/>
    <cellStyle name="Normal 2 2 3 3 2" xfId="184"/>
    <cellStyle name="Normal 2 2 3 3 3" xfId="117"/>
    <cellStyle name="Normal 2 2 3 4" xfId="29"/>
    <cellStyle name="Normal 2 2 3 4 2" xfId="185"/>
    <cellStyle name="Normal 2 2 3 5" xfId="30"/>
    <cellStyle name="Normal 2 2 3 6" xfId="31"/>
    <cellStyle name="Normal 2 2 3 7" xfId="32"/>
    <cellStyle name="Normal 2 2 3 8" xfId="114"/>
    <cellStyle name="Normal 2 2 4" xfId="33"/>
    <cellStyle name="Normal 2 2 5" xfId="34"/>
    <cellStyle name="Normal 2 2 6" xfId="35"/>
    <cellStyle name="Normal 2 2 7" xfId="36"/>
    <cellStyle name="Normal 2 2 8" xfId="37"/>
    <cellStyle name="Normal 2 2 9" xfId="38"/>
    <cellStyle name="Normal 2 2_11Kasım-Bütçe2011-KomisyonBütçesi-Vali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2 5" xfId="45"/>
    <cellStyle name="Normal 2 3 2 6" xfId="46"/>
    <cellStyle name="Normal 2 3 3" xfId="47"/>
    <cellStyle name="Normal 2 3 4" xfId="48"/>
    <cellStyle name="Normal 2 3 5" xfId="49"/>
    <cellStyle name="Normal 2 3 6" xfId="50"/>
    <cellStyle name="Normal 2 3 7" xfId="51"/>
    <cellStyle name="Normal 2 3 8" xfId="118"/>
    <cellStyle name="Normal 2 4" xfId="52"/>
    <cellStyle name="Normal 2 4 2" xfId="119"/>
    <cellStyle name="Normal 2 5" xfId="53"/>
    <cellStyle name="Normal 2 5 2" xfId="186"/>
    <cellStyle name="Normal 2 6" xfId="54"/>
    <cellStyle name="Normal 2 6 2" xfId="55"/>
    <cellStyle name="Normal 2 6 2 2" xfId="56"/>
    <cellStyle name="Normal 2 6 2 2 2" xfId="57"/>
    <cellStyle name="Normal 2 6 2 2 2 2" xfId="58"/>
    <cellStyle name="Normal 2 6 2 2 2 2 2" xfId="59"/>
    <cellStyle name="Normal 2 6 2 2 2 2 2 2" xfId="60"/>
    <cellStyle name="Normal 2 6 2 2 2 2 2 3" xfId="61"/>
    <cellStyle name="Normal 2 6 2 2 2 2 2 3 2" xfId="62"/>
    <cellStyle name="Normal 2 6 2 2 2 2 2 3 2 2" xfId="63"/>
    <cellStyle name="Normal 2 6 2 2 2 2 2 3 2 2 2" xfId="64"/>
    <cellStyle name="Normal 2 6 2 3" xfId="65"/>
    <cellStyle name="Normal 2 6 2 3 2" xfId="66"/>
    <cellStyle name="Normal 2 6 2 3 2 2" xfId="67"/>
    <cellStyle name="Normal 2 6 2 3 2 2 2" xfId="68"/>
    <cellStyle name="Normal 2 6 2 3 2 2 2 2" xfId="69"/>
    <cellStyle name="Normal 2 6 2 3 2 2 2 2 2" xfId="70"/>
    <cellStyle name="Normal 2 6 2 3 2 2 2 2 2 2" xfId="71"/>
    <cellStyle name="Normal 2 7" xfId="72"/>
    <cellStyle name="Normal 2 8" xfId="73"/>
    <cellStyle name="Normal 2 9" xfId="74"/>
    <cellStyle name="Normal 2_11Kasım-Bütçe2011-KomisyonBütçesi-Vali" xfId="75"/>
    <cellStyle name="Normal 20" xfId="76"/>
    <cellStyle name="Normal 21" xfId="77"/>
    <cellStyle name="Normal 22" xfId="78"/>
    <cellStyle name="Normal 23" xfId="3"/>
    <cellStyle name="Normal 24" xfId="209"/>
    <cellStyle name="Normal 3" xfId="79"/>
    <cellStyle name="Normal 3 2" xfId="80"/>
    <cellStyle name="Normal 3 2 2" xfId="121"/>
    <cellStyle name="Normal 3 2 2 2" xfId="187"/>
    <cellStyle name="Normal 3 2 3" xfId="188"/>
    <cellStyle name="Normal 3 2 4" xfId="120"/>
    <cellStyle name="Normal 3 3" xfId="81"/>
    <cellStyle name="Normal 3 3 2" xfId="189"/>
    <cellStyle name="Normal 3 3 3" xfId="122"/>
    <cellStyle name="Normal 3 4" xfId="82"/>
    <cellStyle name="Normal 3 4 2" xfId="190"/>
    <cellStyle name="Normal 3 5" xfId="83"/>
    <cellStyle name="Normal 3 6" xfId="84"/>
    <cellStyle name="Normal 3 7" xfId="85"/>
    <cellStyle name="Normal 3 8" xfId="101"/>
    <cellStyle name="Normal 3 9" xfId="210"/>
    <cellStyle name="Normal 4" xfId="86"/>
    <cellStyle name="Normal 4 2" xfId="87"/>
    <cellStyle name="Normal 4 2 2" xfId="124"/>
    <cellStyle name="Normal 4 3" xfId="125"/>
    <cellStyle name="Normal 4 4" xfId="123"/>
    <cellStyle name="Normal 4_11Kasım-Bütçe2011-KomisyonBütçesi-Vali" xfId="88"/>
    <cellStyle name="Normal 5" xfId="89"/>
    <cellStyle name="Normal 5 2" xfId="126"/>
    <cellStyle name="Normal 6" xfId="2"/>
    <cellStyle name="Normal 6 2" xfId="90"/>
    <cellStyle name="Normal 6 3" xfId="127"/>
    <cellStyle name="Normal 7" xfId="91"/>
    <cellStyle name="Normal 7 2" xfId="92"/>
    <cellStyle name="Normal 7 2 2" xfId="191"/>
    <cellStyle name="Normal 7 2 3" xfId="129"/>
    <cellStyle name="Normal 7 3" xfId="137"/>
    <cellStyle name="Normal 7 3 2" xfId="192"/>
    <cellStyle name="Normal 7 4" xfId="193"/>
    <cellStyle name="Normal 7 5" xfId="208"/>
    <cellStyle name="Normal 7 6" xfId="128"/>
    <cellStyle name="Normal 8" xfId="93"/>
    <cellStyle name="Normal 8 2" xfId="130"/>
    <cellStyle name="Normal 9" xfId="94"/>
    <cellStyle name="Normal 9 2" xfId="95"/>
    <cellStyle name="Normal 9 2 2" xfId="194"/>
    <cellStyle name="Normal 9 2 3" xfId="132"/>
    <cellStyle name="Normal 9 3" xfId="195"/>
    <cellStyle name="Normal 9 4" xfId="131"/>
    <cellStyle name="ParaBirimi 2" xfId="96"/>
    <cellStyle name="ParaBirimi 2 2" xfId="97"/>
    <cellStyle name="Percent [0]" xfId="196"/>
    <cellStyle name="Percent [00]" xfId="197"/>
    <cellStyle name="Percent_#6 Temps &amp; Contractors" xfId="198"/>
    <cellStyle name="PrePop Currency (0)" xfId="199"/>
    <cellStyle name="PrePop Currency (2)" xfId="200"/>
    <cellStyle name="PrePop Units (0)" xfId="201"/>
    <cellStyle name="PrePop Units (1)" xfId="202"/>
    <cellStyle name="PrePop Units (2)" xfId="203"/>
    <cellStyle name="Text Indent A" xfId="204"/>
    <cellStyle name="Text Indent B" xfId="205"/>
    <cellStyle name="Text Indent C" xfId="206"/>
    <cellStyle name="URUNKODU" xfId="207"/>
    <cellStyle name="Virgül [0]_190" xfId="98"/>
    <cellStyle name="Virgül 2" xfId="133"/>
    <cellStyle name="Virgül 3" xfId="100"/>
    <cellStyle name="Virgül 4" xfId="99"/>
    <cellStyle name="Yüzde 2" xfId="134"/>
  </cellStyles>
  <dxfs count="0"/>
  <tableStyles count="0" defaultTableStyle="TableStyleMedium2" defaultPivotStyle="PivotStyleLight16"/>
  <colors>
    <mruColors>
      <color rgb="FFCD27A2"/>
      <color rgb="FF0099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584"/>
  <sheetViews>
    <sheetView tabSelected="1" zoomScale="20" zoomScaleNormal="20" workbookViewId="0">
      <pane ySplit="1" topLeftCell="A20" activePane="bottomLeft" state="frozen"/>
      <selection pane="bottomLeft" activeCell="W6" sqref="W6"/>
    </sheetView>
  </sheetViews>
  <sheetFormatPr defaultRowHeight="50.25" x14ac:dyDescent="0.25"/>
  <cols>
    <col min="1" max="1" width="37.28515625" style="3" customWidth="1"/>
    <col min="2" max="2" width="74.85546875" style="4" customWidth="1"/>
    <col min="3" max="3" width="80.42578125" style="4" customWidth="1"/>
    <col min="4" max="4" width="148.7109375" style="55" customWidth="1"/>
    <col min="5" max="5" width="89.5703125" style="4" customWidth="1"/>
    <col min="6" max="6" width="65" style="4" customWidth="1"/>
    <col min="7" max="7" width="63.7109375" style="4" customWidth="1"/>
    <col min="8" max="8" width="102.42578125" style="51" customWidth="1"/>
    <col min="9" max="9" width="106.85546875" style="51" customWidth="1"/>
    <col min="10" max="10" width="92.5703125" style="51" customWidth="1"/>
    <col min="11" max="11" width="89.5703125" style="51" customWidth="1"/>
    <col min="12" max="12" width="51" style="1" customWidth="1"/>
    <col min="13" max="13" width="59.28515625" style="4" customWidth="1"/>
    <col min="14" max="14" width="103.42578125" style="4" customWidth="1"/>
    <col min="15" max="17" width="9.140625" style="2"/>
    <col min="18" max="18" width="9.140625" style="2" customWidth="1"/>
    <col min="19" max="34" width="9.140625" style="2"/>
    <col min="35" max="35" width="9.140625" style="2" customWidth="1"/>
    <col min="36" max="16384" width="9.140625" style="2"/>
  </cols>
  <sheetData>
    <row r="1" spans="1:14" ht="207.75" customHeight="1" x14ac:dyDescent="0.25">
      <c r="A1" s="229" t="s">
        <v>184</v>
      </c>
      <c r="B1" s="230"/>
      <c r="C1" s="229">
        <f>SUBTOTAL(2,A4:A564)</f>
        <v>530</v>
      </c>
      <c r="D1" s="230"/>
      <c r="E1" s="225"/>
      <c r="F1" s="225"/>
      <c r="G1" s="225"/>
      <c r="H1" s="227">
        <f>SUBTOTAL(9,H4:H564)</f>
        <v>1022957882.207</v>
      </c>
      <c r="I1" s="227">
        <f t="shared" ref="I1:K1" si="0">SUBTOTAL(9,I4:I564)</f>
        <v>1570887660</v>
      </c>
      <c r="J1" s="227">
        <f t="shared" si="0"/>
        <v>5717974583.3488007</v>
      </c>
      <c r="K1" s="227">
        <f t="shared" si="0"/>
        <v>715603044</v>
      </c>
      <c r="L1" s="226"/>
      <c r="M1" s="225"/>
      <c r="N1" s="228">
        <f>K1*100/I1</f>
        <v>45.554055978770627</v>
      </c>
    </row>
    <row r="2" spans="1:14" ht="243.75" customHeight="1" x14ac:dyDescent="0.25">
      <c r="A2" s="231" t="s">
        <v>790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ht="375" x14ac:dyDescent="0.25">
      <c r="A3" s="148" t="s">
        <v>17</v>
      </c>
      <c r="B3" s="148" t="s">
        <v>27</v>
      </c>
      <c r="C3" s="148" t="s">
        <v>18</v>
      </c>
      <c r="D3" s="149" t="s">
        <v>19</v>
      </c>
      <c r="E3" s="148" t="s">
        <v>20</v>
      </c>
      <c r="F3" s="148" t="s">
        <v>21</v>
      </c>
      <c r="G3" s="148" t="s">
        <v>22</v>
      </c>
      <c r="H3" s="150" t="s">
        <v>23</v>
      </c>
      <c r="I3" s="151" t="s">
        <v>277</v>
      </c>
      <c r="J3" s="151" t="s">
        <v>24</v>
      </c>
      <c r="K3" s="152" t="s">
        <v>445</v>
      </c>
      <c r="L3" s="148" t="s">
        <v>446</v>
      </c>
      <c r="M3" s="148" t="s">
        <v>25</v>
      </c>
      <c r="N3" s="148" t="s">
        <v>26</v>
      </c>
    </row>
    <row r="4" spans="1:14" ht="409.5" x14ac:dyDescent="0.25">
      <c r="A4" s="153">
        <v>1</v>
      </c>
      <c r="B4" s="153" t="s">
        <v>576</v>
      </c>
      <c r="C4" s="153" t="s">
        <v>356</v>
      </c>
      <c r="D4" s="154" t="s">
        <v>29</v>
      </c>
      <c r="E4" s="153" t="s">
        <v>5</v>
      </c>
      <c r="F4" s="155">
        <v>42895</v>
      </c>
      <c r="G4" s="155">
        <v>43659</v>
      </c>
      <c r="H4" s="157">
        <v>189980</v>
      </c>
      <c r="I4" s="157">
        <v>27317000</v>
      </c>
      <c r="J4" s="157">
        <v>27317000</v>
      </c>
      <c r="K4" s="157">
        <v>4977576</v>
      </c>
      <c r="L4" s="158">
        <f>100*K4/I4</f>
        <v>18.221532379104588</v>
      </c>
      <c r="M4" s="159">
        <v>15</v>
      </c>
      <c r="N4" s="153" t="s">
        <v>10</v>
      </c>
    </row>
    <row r="5" spans="1:14" ht="409.5" x14ac:dyDescent="0.25">
      <c r="A5" s="153">
        <v>2</v>
      </c>
      <c r="B5" s="153" t="s">
        <v>576</v>
      </c>
      <c r="C5" s="153" t="s">
        <v>1</v>
      </c>
      <c r="D5" s="154" t="s">
        <v>369</v>
      </c>
      <c r="E5" s="153" t="s">
        <v>5</v>
      </c>
      <c r="F5" s="155" t="s">
        <v>270</v>
      </c>
      <c r="G5" s="155" t="s">
        <v>270</v>
      </c>
      <c r="H5" s="155" t="s">
        <v>270</v>
      </c>
      <c r="I5" s="157">
        <v>50000</v>
      </c>
      <c r="J5" s="157">
        <v>50000</v>
      </c>
      <c r="K5" s="156" t="s">
        <v>270</v>
      </c>
      <c r="L5" s="158" t="s">
        <v>270</v>
      </c>
      <c r="M5" s="159" t="s">
        <v>270</v>
      </c>
      <c r="N5" s="153" t="s">
        <v>53</v>
      </c>
    </row>
    <row r="6" spans="1:14" ht="249.75" x14ac:dyDescent="0.25">
      <c r="A6" s="160">
        <v>1</v>
      </c>
      <c r="B6" s="160" t="s">
        <v>30</v>
      </c>
      <c r="C6" s="160" t="s">
        <v>31</v>
      </c>
      <c r="D6" s="161" t="s">
        <v>533</v>
      </c>
      <c r="E6" s="160" t="s">
        <v>32</v>
      </c>
      <c r="F6" s="162">
        <v>42986</v>
      </c>
      <c r="G6" s="162">
        <v>43251</v>
      </c>
      <c r="H6" s="163" t="s">
        <v>270</v>
      </c>
      <c r="I6" s="164">
        <v>973500</v>
      </c>
      <c r="J6" s="164">
        <v>825000</v>
      </c>
      <c r="K6" s="164">
        <v>492068</v>
      </c>
      <c r="L6" s="158">
        <f t="shared" ref="L6:L37" si="1">100*K6/I6</f>
        <v>50.546276322547506</v>
      </c>
      <c r="M6" s="165">
        <v>70</v>
      </c>
      <c r="N6" s="160" t="s">
        <v>10</v>
      </c>
    </row>
    <row r="7" spans="1:14" ht="249.75" x14ac:dyDescent="0.25">
      <c r="A7" s="160">
        <v>2</v>
      </c>
      <c r="B7" s="160" t="s">
        <v>30</v>
      </c>
      <c r="C7" s="160" t="s">
        <v>33</v>
      </c>
      <c r="D7" s="161" t="s">
        <v>314</v>
      </c>
      <c r="E7" s="160" t="s">
        <v>32</v>
      </c>
      <c r="F7" s="162">
        <v>42920</v>
      </c>
      <c r="G7" s="162">
        <v>43069</v>
      </c>
      <c r="H7" s="163" t="s">
        <v>270</v>
      </c>
      <c r="I7" s="164">
        <v>624748</v>
      </c>
      <c r="J7" s="164">
        <v>529448</v>
      </c>
      <c r="K7" s="164">
        <v>633220</v>
      </c>
      <c r="L7" s="158">
        <v>100</v>
      </c>
      <c r="M7" s="165">
        <v>90</v>
      </c>
      <c r="N7" s="160" t="s">
        <v>10</v>
      </c>
    </row>
    <row r="8" spans="1:14" ht="249.75" x14ac:dyDescent="0.25">
      <c r="A8" s="160">
        <v>3</v>
      </c>
      <c r="B8" s="160" t="s">
        <v>30</v>
      </c>
      <c r="C8" s="160" t="s">
        <v>356</v>
      </c>
      <c r="D8" s="161" t="s">
        <v>339</v>
      </c>
      <c r="E8" s="160" t="s">
        <v>32</v>
      </c>
      <c r="F8" s="162">
        <v>42975</v>
      </c>
      <c r="G8" s="162">
        <v>43251</v>
      </c>
      <c r="H8" s="163" t="s">
        <v>270</v>
      </c>
      <c r="I8" s="164">
        <v>449488</v>
      </c>
      <c r="J8" s="164">
        <v>380922</v>
      </c>
      <c r="K8" s="164">
        <v>304055</v>
      </c>
      <c r="L8" s="158">
        <f t="shared" ref="L8:L12" si="2">100*K8/I8</f>
        <v>67.644742462535149</v>
      </c>
      <c r="M8" s="165">
        <v>80</v>
      </c>
      <c r="N8" s="160" t="s">
        <v>10</v>
      </c>
    </row>
    <row r="9" spans="1:14" ht="249.75" x14ac:dyDescent="0.25">
      <c r="A9" s="160">
        <v>4</v>
      </c>
      <c r="B9" s="160" t="s">
        <v>30</v>
      </c>
      <c r="C9" s="160" t="s">
        <v>356</v>
      </c>
      <c r="D9" s="161" t="s">
        <v>338</v>
      </c>
      <c r="E9" s="160" t="s">
        <v>32</v>
      </c>
      <c r="F9" s="162">
        <v>42975</v>
      </c>
      <c r="G9" s="162">
        <v>43251</v>
      </c>
      <c r="H9" s="163" t="s">
        <v>270</v>
      </c>
      <c r="I9" s="164">
        <v>449488</v>
      </c>
      <c r="J9" s="164">
        <v>380922</v>
      </c>
      <c r="K9" s="164">
        <v>419657</v>
      </c>
      <c r="L9" s="158">
        <f t="shared" si="2"/>
        <v>93.363337842167084</v>
      </c>
      <c r="M9" s="165">
        <v>90</v>
      </c>
      <c r="N9" s="160" t="s">
        <v>10</v>
      </c>
    </row>
    <row r="10" spans="1:14" ht="249.75" x14ac:dyDescent="0.25">
      <c r="A10" s="160">
        <v>5</v>
      </c>
      <c r="B10" s="160" t="s">
        <v>30</v>
      </c>
      <c r="C10" s="160" t="s">
        <v>356</v>
      </c>
      <c r="D10" s="161" t="s">
        <v>337</v>
      </c>
      <c r="E10" s="160" t="s">
        <v>32</v>
      </c>
      <c r="F10" s="162">
        <v>42975</v>
      </c>
      <c r="G10" s="162">
        <v>43251</v>
      </c>
      <c r="H10" s="163" t="s">
        <v>270</v>
      </c>
      <c r="I10" s="164">
        <v>449488</v>
      </c>
      <c r="J10" s="164">
        <v>380922</v>
      </c>
      <c r="K10" s="164">
        <v>406708</v>
      </c>
      <c r="L10" s="158">
        <f t="shared" si="2"/>
        <v>90.482504538497139</v>
      </c>
      <c r="M10" s="165">
        <v>80</v>
      </c>
      <c r="N10" s="160" t="s">
        <v>10</v>
      </c>
    </row>
    <row r="11" spans="1:14" ht="249.75" x14ac:dyDescent="0.25">
      <c r="A11" s="160">
        <v>6</v>
      </c>
      <c r="B11" s="160" t="s">
        <v>30</v>
      </c>
      <c r="C11" s="160" t="s">
        <v>356</v>
      </c>
      <c r="D11" s="161" t="s">
        <v>340</v>
      </c>
      <c r="E11" s="160" t="s">
        <v>32</v>
      </c>
      <c r="F11" s="162">
        <v>42975</v>
      </c>
      <c r="G11" s="162">
        <v>43251</v>
      </c>
      <c r="H11" s="163" t="s">
        <v>270</v>
      </c>
      <c r="I11" s="164">
        <v>449488</v>
      </c>
      <c r="J11" s="164">
        <v>380922</v>
      </c>
      <c r="K11" s="164">
        <v>279566</v>
      </c>
      <c r="L11" s="158">
        <f t="shared" si="2"/>
        <v>62.196543622966573</v>
      </c>
      <c r="M11" s="165">
        <v>50</v>
      </c>
      <c r="N11" s="160" t="s">
        <v>10</v>
      </c>
    </row>
    <row r="12" spans="1:14" ht="333" x14ac:dyDescent="0.25">
      <c r="A12" s="160">
        <v>7</v>
      </c>
      <c r="B12" s="160" t="s">
        <v>30</v>
      </c>
      <c r="C12" s="160" t="s">
        <v>1</v>
      </c>
      <c r="D12" s="161" t="s">
        <v>341</v>
      </c>
      <c r="E12" s="160" t="s">
        <v>32</v>
      </c>
      <c r="F12" s="162">
        <v>42972</v>
      </c>
      <c r="G12" s="162">
        <v>43251</v>
      </c>
      <c r="H12" s="163" t="s">
        <v>270</v>
      </c>
      <c r="I12" s="164">
        <v>168169</v>
      </c>
      <c r="J12" s="164">
        <v>142216</v>
      </c>
      <c r="K12" s="164">
        <v>123402</v>
      </c>
      <c r="L12" s="158">
        <f t="shared" si="2"/>
        <v>73.379754889426707</v>
      </c>
      <c r="M12" s="165">
        <v>100</v>
      </c>
      <c r="N12" s="160" t="s">
        <v>3</v>
      </c>
    </row>
    <row r="13" spans="1:14" ht="333" x14ac:dyDescent="0.25">
      <c r="A13" s="160">
        <v>8</v>
      </c>
      <c r="B13" s="160" t="s">
        <v>30</v>
      </c>
      <c r="C13" s="160" t="s">
        <v>1</v>
      </c>
      <c r="D13" s="161" t="s">
        <v>342</v>
      </c>
      <c r="E13" s="160" t="s">
        <v>32</v>
      </c>
      <c r="F13" s="162">
        <v>42972</v>
      </c>
      <c r="G13" s="162">
        <v>43251</v>
      </c>
      <c r="H13" s="163" t="s">
        <v>270</v>
      </c>
      <c r="I13" s="164">
        <v>124006</v>
      </c>
      <c r="J13" s="164">
        <v>105090</v>
      </c>
      <c r="K13" s="163" t="s">
        <v>270</v>
      </c>
      <c r="L13" s="158" t="s">
        <v>270</v>
      </c>
      <c r="M13" s="165">
        <v>70</v>
      </c>
      <c r="N13" s="160" t="s">
        <v>10</v>
      </c>
    </row>
    <row r="14" spans="1:14" ht="333" x14ac:dyDescent="0.25">
      <c r="A14" s="160">
        <v>9</v>
      </c>
      <c r="B14" s="160" t="s">
        <v>30</v>
      </c>
      <c r="C14" s="160" t="s">
        <v>1</v>
      </c>
      <c r="D14" s="161" t="s">
        <v>343</v>
      </c>
      <c r="E14" s="160" t="s">
        <v>32</v>
      </c>
      <c r="F14" s="162">
        <v>42972</v>
      </c>
      <c r="G14" s="162">
        <v>43251</v>
      </c>
      <c r="H14" s="163" t="s">
        <v>270</v>
      </c>
      <c r="I14" s="164">
        <v>136597</v>
      </c>
      <c r="J14" s="164">
        <v>115760</v>
      </c>
      <c r="K14" s="164">
        <v>109481</v>
      </c>
      <c r="L14" s="158">
        <v>100</v>
      </c>
      <c r="M14" s="165">
        <v>100</v>
      </c>
      <c r="N14" s="160" t="s">
        <v>3</v>
      </c>
    </row>
    <row r="15" spans="1:14" ht="249.75" x14ac:dyDescent="0.25">
      <c r="A15" s="160">
        <v>10</v>
      </c>
      <c r="B15" s="160" t="s">
        <v>30</v>
      </c>
      <c r="C15" s="160" t="s">
        <v>356</v>
      </c>
      <c r="D15" s="161" t="s">
        <v>534</v>
      </c>
      <c r="E15" s="160" t="s">
        <v>32</v>
      </c>
      <c r="F15" s="162">
        <v>43200</v>
      </c>
      <c r="G15" s="162">
        <v>43465</v>
      </c>
      <c r="H15" s="163" t="s">
        <v>270</v>
      </c>
      <c r="I15" s="164">
        <v>1500000</v>
      </c>
      <c r="J15" s="164">
        <v>549609</v>
      </c>
      <c r="K15" s="163" t="s">
        <v>270</v>
      </c>
      <c r="L15" s="158" t="s">
        <v>270</v>
      </c>
      <c r="M15" s="165">
        <v>40</v>
      </c>
      <c r="N15" s="160" t="s">
        <v>10</v>
      </c>
    </row>
    <row r="16" spans="1:14" ht="249.75" x14ac:dyDescent="0.25">
      <c r="A16" s="160">
        <v>11</v>
      </c>
      <c r="B16" s="160" t="s">
        <v>30</v>
      </c>
      <c r="C16" s="160" t="s">
        <v>356</v>
      </c>
      <c r="D16" s="161" t="s">
        <v>535</v>
      </c>
      <c r="E16" s="160" t="s">
        <v>32</v>
      </c>
      <c r="F16" s="162">
        <v>43200</v>
      </c>
      <c r="G16" s="162">
        <v>43465</v>
      </c>
      <c r="H16" s="163" t="s">
        <v>270</v>
      </c>
      <c r="I16" s="164">
        <v>1500000</v>
      </c>
      <c r="J16" s="164">
        <v>549609</v>
      </c>
      <c r="K16" s="163" t="s">
        <v>270</v>
      </c>
      <c r="L16" s="158" t="s">
        <v>270</v>
      </c>
      <c r="M16" s="165" t="s">
        <v>270</v>
      </c>
      <c r="N16" s="160" t="s">
        <v>10</v>
      </c>
    </row>
    <row r="17" spans="1:14" ht="249.75" x14ac:dyDescent="0.25">
      <c r="A17" s="160">
        <v>12</v>
      </c>
      <c r="B17" s="160" t="s">
        <v>30</v>
      </c>
      <c r="C17" s="160" t="s">
        <v>356</v>
      </c>
      <c r="D17" s="161" t="s">
        <v>536</v>
      </c>
      <c r="E17" s="160" t="s">
        <v>32</v>
      </c>
      <c r="F17" s="162">
        <v>43200</v>
      </c>
      <c r="G17" s="162">
        <v>43465</v>
      </c>
      <c r="H17" s="163" t="s">
        <v>270</v>
      </c>
      <c r="I17" s="164">
        <v>1500000</v>
      </c>
      <c r="J17" s="164">
        <v>549609</v>
      </c>
      <c r="K17" s="163" t="s">
        <v>270</v>
      </c>
      <c r="L17" s="158" t="s">
        <v>270</v>
      </c>
      <c r="M17" s="165" t="s">
        <v>270</v>
      </c>
      <c r="N17" s="160" t="s">
        <v>10</v>
      </c>
    </row>
    <row r="18" spans="1:14" ht="249.75" x14ac:dyDescent="0.25">
      <c r="A18" s="160">
        <v>13</v>
      </c>
      <c r="B18" s="160" t="s">
        <v>30</v>
      </c>
      <c r="C18" s="160" t="s">
        <v>356</v>
      </c>
      <c r="D18" s="161" t="s">
        <v>537</v>
      </c>
      <c r="E18" s="160" t="s">
        <v>32</v>
      </c>
      <c r="F18" s="162">
        <v>43200</v>
      </c>
      <c r="G18" s="162">
        <v>43465</v>
      </c>
      <c r="H18" s="163" t="s">
        <v>270</v>
      </c>
      <c r="I18" s="164">
        <v>4246689</v>
      </c>
      <c r="J18" s="164">
        <v>4246689</v>
      </c>
      <c r="K18" s="164">
        <v>1962411</v>
      </c>
      <c r="L18" s="158">
        <v>46</v>
      </c>
      <c r="M18" s="165">
        <v>80</v>
      </c>
      <c r="N18" s="160" t="s">
        <v>10</v>
      </c>
    </row>
    <row r="19" spans="1:14" ht="409.5" x14ac:dyDescent="0.25">
      <c r="A19" s="160">
        <v>14</v>
      </c>
      <c r="B19" s="160" t="s">
        <v>30</v>
      </c>
      <c r="C19" s="160" t="s">
        <v>1</v>
      </c>
      <c r="D19" s="161" t="s">
        <v>606</v>
      </c>
      <c r="E19" s="160" t="s">
        <v>32</v>
      </c>
      <c r="F19" s="162">
        <v>43273</v>
      </c>
      <c r="G19" s="162">
        <v>43411</v>
      </c>
      <c r="H19" s="163" t="s">
        <v>270</v>
      </c>
      <c r="I19" s="164">
        <v>150000</v>
      </c>
      <c r="J19" s="164">
        <v>150000</v>
      </c>
      <c r="K19" s="163" t="s">
        <v>270</v>
      </c>
      <c r="L19" s="158" t="s">
        <v>270</v>
      </c>
      <c r="M19" s="165">
        <v>90</v>
      </c>
      <c r="N19" s="160" t="s">
        <v>10</v>
      </c>
    </row>
    <row r="20" spans="1:14" ht="249.75" x14ac:dyDescent="0.25">
      <c r="A20" s="160">
        <v>15</v>
      </c>
      <c r="B20" s="160" t="s">
        <v>30</v>
      </c>
      <c r="C20" s="160" t="s">
        <v>1</v>
      </c>
      <c r="D20" s="161" t="s">
        <v>607</v>
      </c>
      <c r="E20" s="160" t="s">
        <v>32</v>
      </c>
      <c r="F20" s="162">
        <v>43312</v>
      </c>
      <c r="G20" s="162">
        <v>43447</v>
      </c>
      <c r="H20" s="163" t="s">
        <v>270</v>
      </c>
      <c r="I20" s="164">
        <v>112056</v>
      </c>
      <c r="J20" s="164">
        <v>112056</v>
      </c>
      <c r="K20" s="163" t="s">
        <v>270</v>
      </c>
      <c r="L20" s="158" t="s">
        <v>270</v>
      </c>
      <c r="M20" s="165" t="s">
        <v>270</v>
      </c>
      <c r="N20" s="160" t="s">
        <v>10</v>
      </c>
    </row>
    <row r="21" spans="1:14" ht="249.75" x14ac:dyDescent="0.25">
      <c r="A21" s="160">
        <v>16</v>
      </c>
      <c r="B21" s="160" t="s">
        <v>30</v>
      </c>
      <c r="C21" s="160" t="s">
        <v>356</v>
      </c>
      <c r="D21" s="161" t="s">
        <v>608</v>
      </c>
      <c r="E21" s="160" t="s">
        <v>32</v>
      </c>
      <c r="F21" s="162">
        <v>43312</v>
      </c>
      <c r="G21" s="162">
        <v>43447</v>
      </c>
      <c r="H21" s="163" t="s">
        <v>270</v>
      </c>
      <c r="I21" s="164">
        <v>85926</v>
      </c>
      <c r="J21" s="164">
        <v>85926</v>
      </c>
      <c r="K21" s="163" t="s">
        <v>270</v>
      </c>
      <c r="L21" s="158" t="s">
        <v>270</v>
      </c>
      <c r="M21" s="165" t="s">
        <v>270</v>
      </c>
      <c r="N21" s="160" t="s">
        <v>10</v>
      </c>
    </row>
    <row r="22" spans="1:14" ht="249.75" x14ac:dyDescent="0.25">
      <c r="A22" s="160">
        <v>17</v>
      </c>
      <c r="B22" s="160" t="s">
        <v>30</v>
      </c>
      <c r="C22" s="160" t="s">
        <v>356</v>
      </c>
      <c r="D22" s="161" t="s">
        <v>609</v>
      </c>
      <c r="E22" s="160" t="s">
        <v>32</v>
      </c>
      <c r="F22" s="162">
        <v>43200</v>
      </c>
      <c r="G22" s="162">
        <v>43465</v>
      </c>
      <c r="H22" s="163" t="s">
        <v>270</v>
      </c>
      <c r="I22" s="164">
        <v>60146</v>
      </c>
      <c r="J22" s="164">
        <v>60146</v>
      </c>
      <c r="K22" s="163" t="s">
        <v>270</v>
      </c>
      <c r="L22" s="158" t="s">
        <v>270</v>
      </c>
      <c r="M22" s="165" t="s">
        <v>270</v>
      </c>
      <c r="N22" s="160" t="s">
        <v>10</v>
      </c>
    </row>
    <row r="23" spans="1:14" ht="249.75" x14ac:dyDescent="0.25">
      <c r="A23" s="160">
        <v>18</v>
      </c>
      <c r="B23" s="160" t="s">
        <v>30</v>
      </c>
      <c r="C23" s="160" t="s">
        <v>356</v>
      </c>
      <c r="D23" s="161" t="s">
        <v>610</v>
      </c>
      <c r="E23" s="160" t="s">
        <v>32</v>
      </c>
      <c r="F23" s="162">
        <v>43200</v>
      </c>
      <c r="G23" s="162">
        <v>43465</v>
      </c>
      <c r="H23" s="163" t="s">
        <v>270</v>
      </c>
      <c r="I23" s="164">
        <v>36385</v>
      </c>
      <c r="J23" s="164">
        <v>36385</v>
      </c>
      <c r="K23" s="163" t="s">
        <v>270</v>
      </c>
      <c r="L23" s="158" t="s">
        <v>270</v>
      </c>
      <c r="M23" s="165" t="s">
        <v>270</v>
      </c>
      <c r="N23" s="160" t="s">
        <v>10</v>
      </c>
    </row>
    <row r="24" spans="1:14" ht="249.75" x14ac:dyDescent="0.25">
      <c r="A24" s="160">
        <v>19</v>
      </c>
      <c r="B24" s="160" t="s">
        <v>30</v>
      </c>
      <c r="C24" s="160" t="s">
        <v>1</v>
      </c>
      <c r="D24" s="161" t="s">
        <v>611</v>
      </c>
      <c r="E24" s="160" t="s">
        <v>32</v>
      </c>
      <c r="F24" s="162">
        <v>43258</v>
      </c>
      <c r="G24" s="162">
        <v>43465</v>
      </c>
      <c r="H24" s="163" t="s">
        <v>270</v>
      </c>
      <c r="I24" s="164">
        <v>1507000</v>
      </c>
      <c r="J24" s="164">
        <v>1507000</v>
      </c>
      <c r="K24" s="163" t="s">
        <v>270</v>
      </c>
      <c r="L24" s="158" t="s">
        <v>270</v>
      </c>
      <c r="M24" s="165" t="s">
        <v>270</v>
      </c>
      <c r="N24" s="160" t="s">
        <v>10</v>
      </c>
    </row>
    <row r="25" spans="1:14" ht="249.75" x14ac:dyDescent="0.25">
      <c r="A25" s="160">
        <v>20</v>
      </c>
      <c r="B25" s="160" t="s">
        <v>30</v>
      </c>
      <c r="C25" s="160" t="s">
        <v>356</v>
      </c>
      <c r="D25" s="161" t="s">
        <v>612</v>
      </c>
      <c r="E25" s="160" t="s">
        <v>32</v>
      </c>
      <c r="F25" s="162">
        <v>43305</v>
      </c>
      <c r="G25" s="162">
        <v>43440</v>
      </c>
      <c r="H25" s="163" t="s">
        <v>270</v>
      </c>
      <c r="I25" s="164">
        <v>260596</v>
      </c>
      <c r="J25" s="164">
        <v>260596</v>
      </c>
      <c r="K25" s="163" t="s">
        <v>270</v>
      </c>
      <c r="L25" s="158" t="s">
        <v>270</v>
      </c>
      <c r="M25" s="165">
        <v>10</v>
      </c>
      <c r="N25" s="160" t="s">
        <v>10</v>
      </c>
    </row>
    <row r="26" spans="1:14" ht="409.5" x14ac:dyDescent="0.25">
      <c r="A26" s="160">
        <v>1</v>
      </c>
      <c r="B26" s="160" t="s">
        <v>34</v>
      </c>
      <c r="C26" s="160" t="s">
        <v>356</v>
      </c>
      <c r="D26" s="166" t="s">
        <v>542</v>
      </c>
      <c r="E26" s="160" t="s">
        <v>5</v>
      </c>
      <c r="F26" s="162">
        <v>43146</v>
      </c>
      <c r="G26" s="162">
        <v>43346</v>
      </c>
      <c r="H26" s="163" t="s">
        <v>270</v>
      </c>
      <c r="I26" s="164">
        <v>900000</v>
      </c>
      <c r="J26" s="164">
        <v>584620</v>
      </c>
      <c r="K26" s="164">
        <v>688855</v>
      </c>
      <c r="L26" s="158">
        <f t="shared" si="1"/>
        <v>76.539444444444442</v>
      </c>
      <c r="M26" s="165">
        <v>100</v>
      </c>
      <c r="N26" s="160" t="s">
        <v>3</v>
      </c>
    </row>
    <row r="27" spans="1:14" ht="249.75" x14ac:dyDescent="0.25">
      <c r="A27" s="160">
        <v>2</v>
      </c>
      <c r="B27" s="160" t="s">
        <v>34</v>
      </c>
      <c r="C27" s="160" t="s">
        <v>31</v>
      </c>
      <c r="D27" s="166" t="s">
        <v>538</v>
      </c>
      <c r="E27" s="160" t="s">
        <v>5</v>
      </c>
      <c r="F27" s="162">
        <v>43256</v>
      </c>
      <c r="G27" s="162" t="s">
        <v>270</v>
      </c>
      <c r="H27" s="163" t="s">
        <v>270</v>
      </c>
      <c r="I27" s="164">
        <v>1900000</v>
      </c>
      <c r="J27" s="163" t="s">
        <v>270</v>
      </c>
      <c r="K27" s="163" t="s">
        <v>270</v>
      </c>
      <c r="L27" s="158" t="s">
        <v>270</v>
      </c>
      <c r="M27" s="165" t="s">
        <v>270</v>
      </c>
      <c r="N27" s="160" t="s">
        <v>53</v>
      </c>
    </row>
    <row r="28" spans="1:14" ht="249.75" x14ac:dyDescent="0.25">
      <c r="A28" s="160">
        <v>3</v>
      </c>
      <c r="B28" s="160" t="s">
        <v>34</v>
      </c>
      <c r="C28" s="160" t="s">
        <v>31</v>
      </c>
      <c r="D28" s="166" t="s">
        <v>539</v>
      </c>
      <c r="E28" s="160" t="s">
        <v>5</v>
      </c>
      <c r="F28" s="162">
        <v>43256</v>
      </c>
      <c r="G28" s="162" t="s">
        <v>270</v>
      </c>
      <c r="H28" s="163" t="s">
        <v>270</v>
      </c>
      <c r="I28" s="164">
        <v>1600000</v>
      </c>
      <c r="J28" s="163" t="s">
        <v>270</v>
      </c>
      <c r="K28" s="163" t="s">
        <v>270</v>
      </c>
      <c r="L28" s="158" t="s">
        <v>270</v>
      </c>
      <c r="M28" s="165" t="s">
        <v>270</v>
      </c>
      <c r="N28" s="160" t="s">
        <v>53</v>
      </c>
    </row>
    <row r="29" spans="1:14" ht="249.75" x14ac:dyDescent="0.25">
      <c r="A29" s="160">
        <v>4</v>
      </c>
      <c r="B29" s="160" t="s">
        <v>34</v>
      </c>
      <c r="C29" s="160" t="s">
        <v>31</v>
      </c>
      <c r="D29" s="166" t="s">
        <v>540</v>
      </c>
      <c r="E29" s="160" t="s">
        <v>5</v>
      </c>
      <c r="F29" s="162">
        <v>43256</v>
      </c>
      <c r="G29" s="162" t="s">
        <v>270</v>
      </c>
      <c r="H29" s="163" t="s">
        <v>270</v>
      </c>
      <c r="I29" s="164">
        <v>1710000</v>
      </c>
      <c r="J29" s="163" t="s">
        <v>270</v>
      </c>
      <c r="K29" s="163" t="s">
        <v>270</v>
      </c>
      <c r="L29" s="158" t="s">
        <v>270</v>
      </c>
      <c r="M29" s="165" t="s">
        <v>270</v>
      </c>
      <c r="N29" s="160" t="s">
        <v>53</v>
      </c>
    </row>
    <row r="30" spans="1:14" ht="249.75" x14ac:dyDescent="0.25">
      <c r="A30" s="160">
        <v>5</v>
      </c>
      <c r="B30" s="160" t="s">
        <v>34</v>
      </c>
      <c r="C30" s="160" t="s">
        <v>31</v>
      </c>
      <c r="D30" s="166" t="s">
        <v>541</v>
      </c>
      <c r="E30" s="160" t="s">
        <v>5</v>
      </c>
      <c r="F30" s="162">
        <v>43256</v>
      </c>
      <c r="G30" s="162" t="s">
        <v>270</v>
      </c>
      <c r="H30" s="163" t="s">
        <v>270</v>
      </c>
      <c r="I30" s="164">
        <v>1760000</v>
      </c>
      <c r="J30" s="163" t="s">
        <v>270</v>
      </c>
      <c r="K30" s="163" t="s">
        <v>270</v>
      </c>
      <c r="L30" s="158" t="s">
        <v>270</v>
      </c>
      <c r="M30" s="165" t="s">
        <v>270</v>
      </c>
      <c r="N30" s="160" t="s">
        <v>53</v>
      </c>
    </row>
    <row r="31" spans="1:14" ht="333" x14ac:dyDescent="0.25">
      <c r="A31" s="160">
        <v>6</v>
      </c>
      <c r="B31" s="160" t="s">
        <v>34</v>
      </c>
      <c r="C31" s="160" t="s">
        <v>31</v>
      </c>
      <c r="D31" s="166" t="s">
        <v>344</v>
      </c>
      <c r="E31" s="160" t="s">
        <v>5</v>
      </c>
      <c r="F31" s="162">
        <v>43115</v>
      </c>
      <c r="G31" s="162">
        <v>43298</v>
      </c>
      <c r="H31" s="163" t="s">
        <v>270</v>
      </c>
      <c r="I31" s="164">
        <v>1605000</v>
      </c>
      <c r="J31" s="164">
        <v>574600</v>
      </c>
      <c r="K31" s="164">
        <v>688148</v>
      </c>
      <c r="L31" s="158">
        <f t="shared" si="1"/>
        <v>42.875264797507789</v>
      </c>
      <c r="M31" s="165">
        <v>100</v>
      </c>
      <c r="N31" s="160" t="s">
        <v>3</v>
      </c>
    </row>
    <row r="32" spans="1:14" ht="333" x14ac:dyDescent="0.25">
      <c r="A32" s="160">
        <v>7</v>
      </c>
      <c r="B32" s="160" t="s">
        <v>34</v>
      </c>
      <c r="C32" s="160" t="s">
        <v>31</v>
      </c>
      <c r="D32" s="166" t="s">
        <v>345</v>
      </c>
      <c r="E32" s="160" t="s">
        <v>5</v>
      </c>
      <c r="F32" s="162">
        <v>43115</v>
      </c>
      <c r="G32" s="162">
        <v>43292</v>
      </c>
      <c r="H32" s="163" t="s">
        <v>270</v>
      </c>
      <c r="I32" s="164">
        <v>1310000</v>
      </c>
      <c r="J32" s="164">
        <v>457850</v>
      </c>
      <c r="K32" s="164">
        <v>548509</v>
      </c>
      <c r="L32" s="158">
        <f t="shared" si="1"/>
        <v>41.870916030534353</v>
      </c>
      <c r="M32" s="165">
        <v>60</v>
      </c>
      <c r="N32" s="160" t="s">
        <v>3</v>
      </c>
    </row>
    <row r="33" spans="1:14" ht="409.5" x14ac:dyDescent="0.25">
      <c r="A33" s="160">
        <v>8</v>
      </c>
      <c r="B33" s="160" t="s">
        <v>34</v>
      </c>
      <c r="C33" s="160" t="s">
        <v>31</v>
      </c>
      <c r="D33" s="166" t="s">
        <v>346</v>
      </c>
      <c r="E33" s="160" t="s">
        <v>5</v>
      </c>
      <c r="F33" s="162">
        <v>43115</v>
      </c>
      <c r="G33" s="162">
        <v>43287</v>
      </c>
      <c r="H33" s="163" t="s">
        <v>270</v>
      </c>
      <c r="I33" s="164">
        <v>1740000</v>
      </c>
      <c r="J33" s="164">
        <v>644050</v>
      </c>
      <c r="K33" s="164">
        <v>768569</v>
      </c>
      <c r="L33" s="158">
        <f t="shared" si="1"/>
        <v>44.170632183908047</v>
      </c>
      <c r="M33" s="165">
        <v>90</v>
      </c>
      <c r="N33" s="160" t="s">
        <v>3</v>
      </c>
    </row>
    <row r="34" spans="1:14" ht="333" x14ac:dyDescent="0.25">
      <c r="A34" s="160">
        <v>9</v>
      </c>
      <c r="B34" s="160" t="s">
        <v>34</v>
      </c>
      <c r="C34" s="160" t="s">
        <v>31</v>
      </c>
      <c r="D34" s="166" t="s">
        <v>347</v>
      </c>
      <c r="E34" s="160" t="s">
        <v>5</v>
      </c>
      <c r="F34" s="162">
        <v>43115</v>
      </c>
      <c r="G34" s="162">
        <v>43298</v>
      </c>
      <c r="H34" s="163" t="s">
        <v>270</v>
      </c>
      <c r="I34" s="164">
        <v>1100000</v>
      </c>
      <c r="J34" s="164">
        <v>388150</v>
      </c>
      <c r="K34" s="164">
        <v>464059</v>
      </c>
      <c r="L34" s="158">
        <f t="shared" si="1"/>
        <v>42.18718181818182</v>
      </c>
      <c r="M34" s="165">
        <v>80</v>
      </c>
      <c r="N34" s="160" t="s">
        <v>3</v>
      </c>
    </row>
    <row r="35" spans="1:14" ht="409.5" x14ac:dyDescent="0.25">
      <c r="A35" s="160">
        <v>10</v>
      </c>
      <c r="B35" s="160" t="s">
        <v>34</v>
      </c>
      <c r="C35" s="160" t="s">
        <v>31</v>
      </c>
      <c r="D35" s="166" t="s">
        <v>348</v>
      </c>
      <c r="E35" s="160" t="s">
        <v>5</v>
      </c>
      <c r="F35" s="162">
        <v>43115</v>
      </c>
      <c r="G35" s="162">
        <v>43293</v>
      </c>
      <c r="H35" s="163" t="s">
        <v>270</v>
      </c>
      <c r="I35" s="164">
        <v>1095000</v>
      </c>
      <c r="J35" s="164">
        <v>548100</v>
      </c>
      <c r="K35" s="164">
        <v>656097</v>
      </c>
      <c r="L35" s="158">
        <f t="shared" si="1"/>
        <v>59.917534246575343</v>
      </c>
      <c r="M35" s="165">
        <v>90</v>
      </c>
      <c r="N35" s="160" t="s">
        <v>3</v>
      </c>
    </row>
    <row r="36" spans="1:14" ht="249.75" x14ac:dyDescent="0.25">
      <c r="A36" s="160">
        <v>1</v>
      </c>
      <c r="B36" s="160" t="s">
        <v>323</v>
      </c>
      <c r="C36" s="160" t="s">
        <v>33</v>
      </c>
      <c r="D36" s="166" t="s">
        <v>324</v>
      </c>
      <c r="E36" s="160" t="s">
        <v>9</v>
      </c>
      <c r="F36" s="162">
        <v>42858</v>
      </c>
      <c r="G36" s="162">
        <v>43359</v>
      </c>
      <c r="H36" s="164">
        <v>561744</v>
      </c>
      <c r="I36" s="164">
        <v>1365000</v>
      </c>
      <c r="J36" s="164">
        <v>2730000</v>
      </c>
      <c r="K36" s="163">
        <v>447581</v>
      </c>
      <c r="L36" s="158">
        <f t="shared" si="1"/>
        <v>32.789816849816852</v>
      </c>
      <c r="M36" s="165">
        <v>70</v>
      </c>
      <c r="N36" s="160" t="s">
        <v>10</v>
      </c>
    </row>
    <row r="37" spans="1:14" ht="249.75" x14ac:dyDescent="0.25">
      <c r="A37" s="160">
        <v>2</v>
      </c>
      <c r="B37" s="160" t="s">
        <v>323</v>
      </c>
      <c r="C37" s="160" t="s">
        <v>1</v>
      </c>
      <c r="D37" s="166" t="s">
        <v>456</v>
      </c>
      <c r="E37" s="160" t="s">
        <v>9</v>
      </c>
      <c r="F37" s="162">
        <v>42964</v>
      </c>
      <c r="G37" s="162">
        <v>43258</v>
      </c>
      <c r="H37" s="163" t="s">
        <v>270</v>
      </c>
      <c r="I37" s="164">
        <v>818800</v>
      </c>
      <c r="J37" s="164">
        <v>818800</v>
      </c>
      <c r="K37" s="163">
        <v>778779</v>
      </c>
      <c r="L37" s="158">
        <f t="shared" si="1"/>
        <v>95.112237420615529</v>
      </c>
      <c r="M37" s="165">
        <v>80</v>
      </c>
      <c r="N37" s="160" t="s">
        <v>10</v>
      </c>
    </row>
    <row r="38" spans="1:14" ht="249.75" x14ac:dyDescent="0.25">
      <c r="A38" s="167">
        <v>1</v>
      </c>
      <c r="B38" s="167" t="s">
        <v>35</v>
      </c>
      <c r="C38" s="167" t="s">
        <v>1</v>
      </c>
      <c r="D38" s="168" t="s">
        <v>457</v>
      </c>
      <c r="E38" s="167" t="s">
        <v>4</v>
      </c>
      <c r="F38" s="169">
        <v>2018</v>
      </c>
      <c r="G38" s="170" t="s">
        <v>270</v>
      </c>
      <c r="H38" s="171" t="s">
        <v>270</v>
      </c>
      <c r="I38" s="172">
        <v>5000000</v>
      </c>
      <c r="J38" s="172">
        <v>6250000</v>
      </c>
      <c r="K38" s="173" t="s">
        <v>270</v>
      </c>
      <c r="L38" s="158" t="s">
        <v>270</v>
      </c>
      <c r="M38" s="173" t="s">
        <v>270</v>
      </c>
      <c r="N38" s="167" t="s">
        <v>56</v>
      </c>
    </row>
    <row r="39" spans="1:14" ht="249.75" x14ac:dyDescent="0.25">
      <c r="A39" s="167">
        <v>2</v>
      </c>
      <c r="B39" s="167" t="s">
        <v>35</v>
      </c>
      <c r="C39" s="167" t="s">
        <v>1</v>
      </c>
      <c r="D39" s="174" t="s">
        <v>458</v>
      </c>
      <c r="E39" s="167" t="s">
        <v>4</v>
      </c>
      <c r="F39" s="169">
        <v>2018</v>
      </c>
      <c r="G39" s="170" t="s">
        <v>270</v>
      </c>
      <c r="H39" s="171" t="s">
        <v>270</v>
      </c>
      <c r="I39" s="172">
        <v>500000</v>
      </c>
      <c r="J39" s="172">
        <v>800000</v>
      </c>
      <c r="K39" s="173" t="s">
        <v>270</v>
      </c>
      <c r="L39" s="158" t="s">
        <v>270</v>
      </c>
      <c r="M39" s="173" t="s">
        <v>270</v>
      </c>
      <c r="N39" s="167" t="s">
        <v>56</v>
      </c>
    </row>
    <row r="40" spans="1:14" ht="249.75" x14ac:dyDescent="0.25">
      <c r="A40" s="167">
        <v>3</v>
      </c>
      <c r="B40" s="167" t="s">
        <v>35</v>
      </c>
      <c r="C40" s="167" t="s">
        <v>31</v>
      </c>
      <c r="D40" s="174" t="s">
        <v>315</v>
      </c>
      <c r="E40" s="167" t="s">
        <v>4</v>
      </c>
      <c r="F40" s="169">
        <v>2018</v>
      </c>
      <c r="G40" s="170" t="s">
        <v>270</v>
      </c>
      <c r="H40" s="171" t="s">
        <v>270</v>
      </c>
      <c r="I40" s="172">
        <v>1750000</v>
      </c>
      <c r="J40" s="172">
        <v>2553000</v>
      </c>
      <c r="K40" s="173" t="s">
        <v>270</v>
      </c>
      <c r="L40" s="158" t="s">
        <v>270</v>
      </c>
      <c r="M40" s="173" t="s">
        <v>270</v>
      </c>
      <c r="N40" s="167" t="s">
        <v>53</v>
      </c>
    </row>
    <row r="41" spans="1:14" ht="249.75" x14ac:dyDescent="0.25">
      <c r="A41" s="160">
        <v>4</v>
      </c>
      <c r="B41" s="160" t="s">
        <v>35</v>
      </c>
      <c r="C41" s="160" t="s">
        <v>31</v>
      </c>
      <c r="D41" s="166" t="s">
        <v>459</v>
      </c>
      <c r="E41" s="160" t="s">
        <v>4</v>
      </c>
      <c r="F41" s="169">
        <v>2018</v>
      </c>
      <c r="G41" s="170" t="s">
        <v>270</v>
      </c>
      <c r="H41" s="163" t="s">
        <v>270</v>
      </c>
      <c r="I41" s="172">
        <v>2526720</v>
      </c>
      <c r="J41" s="172">
        <v>2526720</v>
      </c>
      <c r="K41" s="173" t="s">
        <v>270</v>
      </c>
      <c r="L41" s="158" t="s">
        <v>270</v>
      </c>
      <c r="M41" s="173" t="s">
        <v>270</v>
      </c>
      <c r="N41" s="167" t="s">
        <v>56</v>
      </c>
    </row>
    <row r="42" spans="1:14" ht="283.5" customHeight="1" x14ac:dyDescent="0.25">
      <c r="A42" s="153">
        <v>1</v>
      </c>
      <c r="B42" s="153" t="s">
        <v>577</v>
      </c>
      <c r="C42" s="153" t="s">
        <v>36</v>
      </c>
      <c r="D42" s="154" t="s">
        <v>37</v>
      </c>
      <c r="E42" s="153" t="s">
        <v>5</v>
      </c>
      <c r="F42" s="153" t="s">
        <v>270</v>
      </c>
      <c r="G42" s="153" t="s">
        <v>270</v>
      </c>
      <c r="H42" s="163" t="s">
        <v>270</v>
      </c>
      <c r="I42" s="164">
        <v>2000000</v>
      </c>
      <c r="J42" s="164">
        <v>247941000</v>
      </c>
      <c r="K42" s="163" t="s">
        <v>270</v>
      </c>
      <c r="L42" s="158" t="s">
        <v>270</v>
      </c>
      <c r="M42" s="175" t="s">
        <v>270</v>
      </c>
      <c r="N42" s="153" t="s">
        <v>56</v>
      </c>
    </row>
    <row r="43" spans="1:14" s="5" customFormat="1" ht="268.5" customHeight="1" x14ac:dyDescent="0.25">
      <c r="A43" s="153">
        <v>2</v>
      </c>
      <c r="B43" s="153" t="s">
        <v>577</v>
      </c>
      <c r="C43" s="153" t="s">
        <v>36</v>
      </c>
      <c r="D43" s="154" t="s">
        <v>355</v>
      </c>
      <c r="E43" s="153" t="s">
        <v>7</v>
      </c>
      <c r="F43" s="153">
        <v>2016</v>
      </c>
      <c r="G43" s="153">
        <v>2020</v>
      </c>
      <c r="H43" s="164">
        <v>8948369</v>
      </c>
      <c r="I43" s="164">
        <v>6000000</v>
      </c>
      <c r="J43" s="164">
        <v>55130000</v>
      </c>
      <c r="K43" s="157">
        <v>929642</v>
      </c>
      <c r="L43" s="158">
        <f t="shared" ref="L43" si="3">100*K43/I43</f>
        <v>15.494033333333334</v>
      </c>
      <c r="M43" s="176">
        <v>18</v>
      </c>
      <c r="N43" s="153" t="s">
        <v>10</v>
      </c>
    </row>
    <row r="44" spans="1:14" ht="276" customHeight="1" x14ac:dyDescent="0.25">
      <c r="A44" s="153">
        <v>3</v>
      </c>
      <c r="B44" s="153" t="s">
        <v>577</v>
      </c>
      <c r="C44" s="153" t="s">
        <v>36</v>
      </c>
      <c r="D44" s="154" t="s">
        <v>39</v>
      </c>
      <c r="E44" s="153" t="s">
        <v>5</v>
      </c>
      <c r="F44" s="153">
        <v>2014</v>
      </c>
      <c r="G44" s="153">
        <v>2020</v>
      </c>
      <c r="H44" s="164">
        <v>57333672</v>
      </c>
      <c r="I44" s="164">
        <v>12000000</v>
      </c>
      <c r="J44" s="164">
        <v>163356000</v>
      </c>
      <c r="K44" s="164">
        <v>28867219</v>
      </c>
      <c r="L44" s="158">
        <v>100</v>
      </c>
      <c r="M44" s="176">
        <v>53</v>
      </c>
      <c r="N44" s="153" t="s">
        <v>10</v>
      </c>
    </row>
    <row r="45" spans="1:14" ht="249.75" x14ac:dyDescent="0.25">
      <c r="A45" s="153">
        <v>1</v>
      </c>
      <c r="B45" s="153" t="s">
        <v>40</v>
      </c>
      <c r="C45" s="153" t="s">
        <v>42</v>
      </c>
      <c r="D45" s="154" t="s">
        <v>299</v>
      </c>
      <c r="E45" s="153" t="s">
        <v>5</v>
      </c>
      <c r="F45" s="155" t="s">
        <v>270</v>
      </c>
      <c r="G45" s="155" t="s">
        <v>270</v>
      </c>
      <c r="H45" s="155" t="s">
        <v>270</v>
      </c>
      <c r="I45" s="157">
        <v>7000000</v>
      </c>
      <c r="J45" s="157">
        <v>68600000</v>
      </c>
      <c r="K45" s="155" t="s">
        <v>270</v>
      </c>
      <c r="L45" s="177" t="s">
        <v>270</v>
      </c>
      <c r="M45" s="155" t="s">
        <v>270</v>
      </c>
      <c r="N45" s="153" t="s">
        <v>56</v>
      </c>
    </row>
    <row r="46" spans="1:14" ht="409.5" x14ac:dyDescent="0.25">
      <c r="A46" s="153">
        <v>1</v>
      </c>
      <c r="B46" s="153" t="s">
        <v>40</v>
      </c>
      <c r="C46" s="153" t="s">
        <v>356</v>
      </c>
      <c r="D46" s="154" t="s">
        <v>470</v>
      </c>
      <c r="E46" s="153" t="s">
        <v>8</v>
      </c>
      <c r="F46" s="155" t="s">
        <v>270</v>
      </c>
      <c r="G46" s="155" t="s">
        <v>270</v>
      </c>
      <c r="H46" s="155" t="s">
        <v>270</v>
      </c>
      <c r="I46" s="157">
        <v>1450000</v>
      </c>
      <c r="J46" s="157">
        <v>12000000</v>
      </c>
      <c r="K46" s="155" t="s">
        <v>270</v>
      </c>
      <c r="L46" s="177" t="s">
        <v>270</v>
      </c>
      <c r="M46" s="155" t="s">
        <v>270</v>
      </c>
      <c r="N46" s="224" t="s">
        <v>783</v>
      </c>
    </row>
    <row r="47" spans="1:14" ht="333" x14ac:dyDescent="0.25">
      <c r="A47" s="153">
        <v>2</v>
      </c>
      <c r="B47" s="153" t="s">
        <v>40</v>
      </c>
      <c r="C47" s="153" t="s">
        <v>356</v>
      </c>
      <c r="D47" s="154" t="s">
        <v>43</v>
      </c>
      <c r="E47" s="153" t="s">
        <v>6</v>
      </c>
      <c r="F47" s="155" t="s">
        <v>270</v>
      </c>
      <c r="G47" s="155" t="s">
        <v>270</v>
      </c>
      <c r="H47" s="155" t="s">
        <v>270</v>
      </c>
      <c r="I47" s="157">
        <v>2000</v>
      </c>
      <c r="J47" s="157">
        <v>9501000</v>
      </c>
      <c r="K47" s="175" t="s">
        <v>270</v>
      </c>
      <c r="L47" s="177" t="s">
        <v>270</v>
      </c>
      <c r="M47" s="155" t="s">
        <v>270</v>
      </c>
      <c r="N47" s="153" t="s">
        <v>469</v>
      </c>
    </row>
    <row r="48" spans="1:14" ht="333" x14ac:dyDescent="0.25">
      <c r="A48" s="153">
        <v>3</v>
      </c>
      <c r="B48" s="153" t="s">
        <v>40</v>
      </c>
      <c r="C48" s="153" t="s">
        <v>356</v>
      </c>
      <c r="D48" s="154" t="s">
        <v>44</v>
      </c>
      <c r="E48" s="153" t="s">
        <v>6</v>
      </c>
      <c r="F48" s="155" t="s">
        <v>270</v>
      </c>
      <c r="G48" s="155" t="s">
        <v>270</v>
      </c>
      <c r="H48" s="155" t="s">
        <v>270</v>
      </c>
      <c r="I48" s="157">
        <v>2000</v>
      </c>
      <c r="J48" s="157">
        <v>11970000</v>
      </c>
      <c r="K48" s="175" t="s">
        <v>270</v>
      </c>
      <c r="L48" s="177" t="s">
        <v>270</v>
      </c>
      <c r="M48" s="155" t="s">
        <v>270</v>
      </c>
      <c r="N48" s="153" t="s">
        <v>469</v>
      </c>
    </row>
    <row r="49" spans="1:14" ht="249.75" x14ac:dyDescent="0.25">
      <c r="A49" s="160">
        <v>1</v>
      </c>
      <c r="B49" s="160" t="s">
        <v>45</v>
      </c>
      <c r="C49" s="160" t="s">
        <v>31</v>
      </c>
      <c r="D49" s="154" t="s">
        <v>544</v>
      </c>
      <c r="E49" s="153" t="s">
        <v>13</v>
      </c>
      <c r="F49" s="155">
        <v>42433</v>
      </c>
      <c r="G49" s="155" t="s">
        <v>270</v>
      </c>
      <c r="H49" s="164">
        <v>102770</v>
      </c>
      <c r="I49" s="240">
        <v>21010000</v>
      </c>
      <c r="J49" s="164">
        <v>1287000</v>
      </c>
      <c r="K49" s="164">
        <v>378434</v>
      </c>
      <c r="L49" s="158">
        <v>30</v>
      </c>
      <c r="M49" s="165">
        <v>38</v>
      </c>
      <c r="N49" s="160" t="s">
        <v>10</v>
      </c>
    </row>
    <row r="50" spans="1:14" ht="249.75" x14ac:dyDescent="0.25">
      <c r="A50" s="160">
        <v>2</v>
      </c>
      <c r="B50" s="178" t="s">
        <v>45</v>
      </c>
      <c r="C50" s="160" t="s">
        <v>31</v>
      </c>
      <c r="D50" s="154" t="s">
        <v>545</v>
      </c>
      <c r="E50" s="153" t="s">
        <v>13</v>
      </c>
      <c r="F50" s="155">
        <v>42906</v>
      </c>
      <c r="G50" s="155" t="s">
        <v>270</v>
      </c>
      <c r="H50" s="164">
        <v>907464.89</v>
      </c>
      <c r="I50" s="241"/>
      <c r="J50" s="164">
        <v>14158000</v>
      </c>
      <c r="K50" s="164">
        <v>6755348</v>
      </c>
      <c r="L50" s="158">
        <v>48</v>
      </c>
      <c r="M50" s="165">
        <v>54</v>
      </c>
      <c r="N50" s="160" t="s">
        <v>10</v>
      </c>
    </row>
    <row r="51" spans="1:14" ht="249.75" x14ac:dyDescent="0.25">
      <c r="A51" s="160">
        <v>3</v>
      </c>
      <c r="B51" s="160" t="s">
        <v>45</v>
      </c>
      <c r="C51" s="160" t="s">
        <v>356</v>
      </c>
      <c r="D51" s="154" t="s">
        <v>546</v>
      </c>
      <c r="E51" s="153" t="s">
        <v>13</v>
      </c>
      <c r="F51" s="155">
        <v>43048</v>
      </c>
      <c r="G51" s="155" t="s">
        <v>270</v>
      </c>
      <c r="H51" s="163" t="s">
        <v>270</v>
      </c>
      <c r="I51" s="241"/>
      <c r="J51" s="164">
        <v>266000</v>
      </c>
      <c r="K51" s="164">
        <v>259346</v>
      </c>
      <c r="L51" s="158">
        <v>98</v>
      </c>
      <c r="M51" s="165">
        <v>100</v>
      </c>
      <c r="N51" s="160" t="s">
        <v>3</v>
      </c>
    </row>
    <row r="52" spans="1:14" ht="249.75" x14ac:dyDescent="0.25">
      <c r="A52" s="160">
        <v>4</v>
      </c>
      <c r="B52" s="160" t="s">
        <v>45</v>
      </c>
      <c r="C52" s="160" t="s">
        <v>356</v>
      </c>
      <c r="D52" s="154" t="s">
        <v>547</v>
      </c>
      <c r="E52" s="153" t="s">
        <v>13</v>
      </c>
      <c r="F52" s="155">
        <v>43137</v>
      </c>
      <c r="G52" s="155" t="s">
        <v>270</v>
      </c>
      <c r="H52" s="163" t="s">
        <v>270</v>
      </c>
      <c r="I52" s="241"/>
      <c r="J52" s="164">
        <v>671000</v>
      </c>
      <c r="K52" s="164">
        <v>314397</v>
      </c>
      <c r="L52" s="158">
        <v>47</v>
      </c>
      <c r="M52" s="165">
        <v>47</v>
      </c>
      <c r="N52" s="160" t="s">
        <v>10</v>
      </c>
    </row>
    <row r="53" spans="1:14" ht="249.75" x14ac:dyDescent="0.25">
      <c r="A53" s="160">
        <v>5</v>
      </c>
      <c r="B53" s="160" t="s">
        <v>45</v>
      </c>
      <c r="C53" s="160" t="s">
        <v>356</v>
      </c>
      <c r="D53" s="154" t="s">
        <v>548</v>
      </c>
      <c r="E53" s="153" t="s">
        <v>13</v>
      </c>
      <c r="F53" s="155">
        <v>43144</v>
      </c>
      <c r="G53" s="155" t="s">
        <v>270</v>
      </c>
      <c r="H53" s="163" t="s">
        <v>270</v>
      </c>
      <c r="I53" s="241"/>
      <c r="J53" s="164">
        <v>630000</v>
      </c>
      <c r="K53" s="164">
        <v>100149</v>
      </c>
      <c r="L53" s="158">
        <v>16</v>
      </c>
      <c r="M53" s="163">
        <v>16</v>
      </c>
      <c r="N53" s="160" t="s">
        <v>10</v>
      </c>
    </row>
    <row r="54" spans="1:14" ht="409.5" x14ac:dyDescent="0.25">
      <c r="A54" s="160">
        <v>6</v>
      </c>
      <c r="B54" s="160" t="s">
        <v>45</v>
      </c>
      <c r="C54" s="160" t="s">
        <v>1</v>
      </c>
      <c r="D54" s="154" t="s">
        <v>549</v>
      </c>
      <c r="E54" s="153" t="s">
        <v>13</v>
      </c>
      <c r="F54" s="155">
        <v>43174</v>
      </c>
      <c r="G54" s="155" t="s">
        <v>270</v>
      </c>
      <c r="H54" s="163" t="s">
        <v>270</v>
      </c>
      <c r="I54" s="241"/>
      <c r="J54" s="164">
        <v>488000</v>
      </c>
      <c r="K54" s="163" t="s">
        <v>270</v>
      </c>
      <c r="L54" s="158" t="s">
        <v>270</v>
      </c>
      <c r="M54" s="165" t="s">
        <v>270</v>
      </c>
      <c r="N54" s="160" t="s">
        <v>10</v>
      </c>
    </row>
    <row r="55" spans="1:14" ht="249.75" x14ac:dyDescent="0.25">
      <c r="A55" s="160">
        <v>7</v>
      </c>
      <c r="B55" s="160" t="s">
        <v>45</v>
      </c>
      <c r="C55" s="160" t="s">
        <v>356</v>
      </c>
      <c r="D55" s="154" t="s">
        <v>550</v>
      </c>
      <c r="E55" s="153" t="s">
        <v>13</v>
      </c>
      <c r="F55" s="155">
        <v>43175</v>
      </c>
      <c r="G55" s="155" t="s">
        <v>270</v>
      </c>
      <c r="H55" s="163" t="s">
        <v>270</v>
      </c>
      <c r="I55" s="241"/>
      <c r="J55" s="164">
        <v>134680</v>
      </c>
      <c r="K55" s="164">
        <v>56008</v>
      </c>
      <c r="L55" s="158">
        <v>42</v>
      </c>
      <c r="M55" s="163">
        <v>42</v>
      </c>
      <c r="N55" s="160" t="s">
        <v>10</v>
      </c>
    </row>
    <row r="56" spans="1:14" ht="409.5" x14ac:dyDescent="0.25">
      <c r="A56" s="160">
        <v>8</v>
      </c>
      <c r="B56" s="160" t="s">
        <v>45</v>
      </c>
      <c r="C56" s="160" t="s">
        <v>31</v>
      </c>
      <c r="D56" s="154" t="s">
        <v>551</v>
      </c>
      <c r="E56" s="153" t="s">
        <v>13</v>
      </c>
      <c r="F56" s="155">
        <v>43187</v>
      </c>
      <c r="G56" s="155" t="s">
        <v>270</v>
      </c>
      <c r="H56" s="163" t="s">
        <v>270</v>
      </c>
      <c r="I56" s="241"/>
      <c r="J56" s="164">
        <v>636000</v>
      </c>
      <c r="K56" s="164">
        <v>252246</v>
      </c>
      <c r="L56" s="158">
        <v>40</v>
      </c>
      <c r="M56" s="163">
        <v>40</v>
      </c>
      <c r="N56" s="160" t="s">
        <v>10</v>
      </c>
    </row>
    <row r="57" spans="1:14" ht="409.5" x14ac:dyDescent="0.25">
      <c r="A57" s="160">
        <v>9</v>
      </c>
      <c r="B57" s="160" t="s">
        <v>45</v>
      </c>
      <c r="C57" s="160" t="s">
        <v>31</v>
      </c>
      <c r="D57" s="154" t="s">
        <v>616</v>
      </c>
      <c r="E57" s="153" t="s">
        <v>614</v>
      </c>
      <c r="F57" s="155">
        <v>43244</v>
      </c>
      <c r="G57" s="155" t="s">
        <v>270</v>
      </c>
      <c r="H57" s="163" t="s">
        <v>270</v>
      </c>
      <c r="I57" s="241"/>
      <c r="J57" s="164">
        <v>1843670</v>
      </c>
      <c r="K57" s="163" t="s">
        <v>270</v>
      </c>
      <c r="L57" s="158" t="s">
        <v>270</v>
      </c>
      <c r="M57" s="163" t="s">
        <v>270</v>
      </c>
      <c r="N57" s="160" t="s">
        <v>10</v>
      </c>
    </row>
    <row r="58" spans="1:14" ht="249.75" x14ac:dyDescent="0.25">
      <c r="A58" s="160">
        <v>10</v>
      </c>
      <c r="B58" s="160" t="s">
        <v>45</v>
      </c>
      <c r="C58" s="160" t="s">
        <v>1</v>
      </c>
      <c r="D58" s="154" t="s">
        <v>615</v>
      </c>
      <c r="E58" s="153" t="s">
        <v>614</v>
      </c>
      <c r="F58" s="155">
        <v>43201</v>
      </c>
      <c r="G58" s="155" t="s">
        <v>270</v>
      </c>
      <c r="H58" s="163" t="s">
        <v>270</v>
      </c>
      <c r="I58" s="241"/>
      <c r="J58" s="164">
        <v>479500</v>
      </c>
      <c r="K58" s="164">
        <v>98215</v>
      </c>
      <c r="L58" s="158">
        <v>14</v>
      </c>
      <c r="M58" s="163">
        <v>14</v>
      </c>
      <c r="N58" s="160" t="s">
        <v>10</v>
      </c>
    </row>
    <row r="59" spans="1:14" ht="249.75" x14ac:dyDescent="0.25">
      <c r="A59" s="160">
        <v>11</v>
      </c>
      <c r="B59" s="160" t="s">
        <v>45</v>
      </c>
      <c r="C59" s="160" t="s">
        <v>31</v>
      </c>
      <c r="D59" s="154" t="s">
        <v>552</v>
      </c>
      <c r="E59" s="153" t="s">
        <v>13</v>
      </c>
      <c r="F59" s="155">
        <v>43189</v>
      </c>
      <c r="G59" s="155" t="s">
        <v>270</v>
      </c>
      <c r="H59" s="155" t="s">
        <v>270</v>
      </c>
      <c r="I59" s="241"/>
      <c r="J59" s="164">
        <v>264988</v>
      </c>
      <c r="K59" s="164">
        <v>101477</v>
      </c>
      <c r="L59" s="158" t="s">
        <v>270</v>
      </c>
      <c r="M59" s="163" t="s">
        <v>270</v>
      </c>
      <c r="N59" s="160" t="s">
        <v>10</v>
      </c>
    </row>
    <row r="60" spans="1:14" ht="249.75" x14ac:dyDescent="0.25">
      <c r="A60" s="160">
        <v>12</v>
      </c>
      <c r="B60" s="160" t="s">
        <v>45</v>
      </c>
      <c r="C60" s="160" t="s">
        <v>356</v>
      </c>
      <c r="D60" s="154" t="s">
        <v>553</v>
      </c>
      <c r="E60" s="153" t="s">
        <v>13</v>
      </c>
      <c r="F60" s="155">
        <v>43111</v>
      </c>
      <c r="G60" s="155" t="s">
        <v>270</v>
      </c>
      <c r="H60" s="155" t="s">
        <v>270</v>
      </c>
      <c r="I60" s="241"/>
      <c r="J60" s="164">
        <v>521000</v>
      </c>
      <c r="K60" s="164">
        <v>329187</v>
      </c>
      <c r="L60" s="158">
        <v>17</v>
      </c>
      <c r="M60" s="163">
        <v>17</v>
      </c>
      <c r="N60" s="160" t="s">
        <v>10</v>
      </c>
    </row>
    <row r="61" spans="1:14" ht="249.75" x14ac:dyDescent="0.25">
      <c r="A61" s="160">
        <v>13</v>
      </c>
      <c r="B61" s="160" t="s">
        <v>45</v>
      </c>
      <c r="C61" s="160" t="s">
        <v>1</v>
      </c>
      <c r="D61" s="154" t="s">
        <v>554</v>
      </c>
      <c r="E61" s="153" t="s">
        <v>13</v>
      </c>
      <c r="F61" s="155">
        <v>43280</v>
      </c>
      <c r="G61" s="155" t="s">
        <v>270</v>
      </c>
      <c r="H61" s="175" t="s">
        <v>270</v>
      </c>
      <c r="I61" s="241"/>
      <c r="J61" s="164">
        <v>294000</v>
      </c>
      <c r="K61" s="163" t="s">
        <v>270</v>
      </c>
      <c r="L61" s="158" t="s">
        <v>270</v>
      </c>
      <c r="M61" s="163" t="s">
        <v>270</v>
      </c>
      <c r="N61" s="160" t="s">
        <v>10</v>
      </c>
    </row>
    <row r="62" spans="1:14" ht="249.75" x14ac:dyDescent="0.25">
      <c r="A62" s="179">
        <v>14</v>
      </c>
      <c r="B62" s="160" t="s">
        <v>45</v>
      </c>
      <c r="C62" s="160" t="s">
        <v>356</v>
      </c>
      <c r="D62" s="154" t="s">
        <v>555</v>
      </c>
      <c r="E62" s="153" t="s">
        <v>13</v>
      </c>
      <c r="F62" s="155">
        <v>43109</v>
      </c>
      <c r="G62" s="155" t="s">
        <v>270</v>
      </c>
      <c r="H62" s="175" t="s">
        <v>270</v>
      </c>
      <c r="I62" s="242"/>
      <c r="J62" s="157">
        <v>990000</v>
      </c>
      <c r="K62" s="157">
        <v>349003</v>
      </c>
      <c r="L62" s="158" t="s">
        <v>270</v>
      </c>
      <c r="M62" s="175" t="s">
        <v>270</v>
      </c>
      <c r="N62" s="160" t="s">
        <v>10</v>
      </c>
    </row>
    <row r="63" spans="1:14" ht="249.75" x14ac:dyDescent="0.25">
      <c r="A63" s="179">
        <v>15</v>
      </c>
      <c r="B63" s="160" t="s">
        <v>45</v>
      </c>
      <c r="C63" s="160" t="s">
        <v>1</v>
      </c>
      <c r="D63" s="154" t="s">
        <v>556</v>
      </c>
      <c r="E63" s="153" t="s">
        <v>13</v>
      </c>
      <c r="F63" s="155">
        <v>43229</v>
      </c>
      <c r="G63" s="155" t="s">
        <v>270</v>
      </c>
      <c r="H63" s="175" t="s">
        <v>270</v>
      </c>
      <c r="I63" s="163">
        <v>200000</v>
      </c>
      <c r="J63" s="157">
        <v>679000</v>
      </c>
      <c r="K63" s="175" t="s">
        <v>270</v>
      </c>
      <c r="L63" s="177" t="s">
        <v>270</v>
      </c>
      <c r="M63" s="175" t="s">
        <v>270</v>
      </c>
      <c r="N63" s="160" t="s">
        <v>10</v>
      </c>
    </row>
    <row r="64" spans="1:14" ht="249.75" x14ac:dyDescent="0.25">
      <c r="A64" s="160">
        <v>1</v>
      </c>
      <c r="B64" s="160" t="s">
        <v>46</v>
      </c>
      <c r="C64" s="160" t="s">
        <v>1</v>
      </c>
      <c r="D64" s="166" t="s">
        <v>557</v>
      </c>
      <c r="E64" s="160" t="s">
        <v>47</v>
      </c>
      <c r="F64" s="162" t="s">
        <v>270</v>
      </c>
      <c r="G64" s="155" t="s">
        <v>270</v>
      </c>
      <c r="H64" s="162" t="s">
        <v>270</v>
      </c>
      <c r="I64" s="164">
        <v>1000000</v>
      </c>
      <c r="J64" s="164">
        <v>1000000</v>
      </c>
      <c r="K64" s="163">
        <v>100000</v>
      </c>
      <c r="L64" s="158">
        <f t="shared" ref="L64:L66" si="4">100*K64/I64</f>
        <v>10</v>
      </c>
      <c r="M64" s="165">
        <v>10</v>
      </c>
      <c r="N64" s="160" t="s">
        <v>10</v>
      </c>
    </row>
    <row r="65" spans="1:14" ht="249.75" x14ac:dyDescent="0.25">
      <c r="A65" s="160">
        <v>2</v>
      </c>
      <c r="B65" s="160" t="s">
        <v>46</v>
      </c>
      <c r="C65" s="160" t="s">
        <v>31</v>
      </c>
      <c r="D65" s="166" t="s">
        <v>543</v>
      </c>
      <c r="E65" s="160" t="s">
        <v>47</v>
      </c>
      <c r="F65" s="162">
        <v>42685</v>
      </c>
      <c r="G65" s="155">
        <v>42866</v>
      </c>
      <c r="H65" s="162" t="s">
        <v>270</v>
      </c>
      <c r="I65" s="164">
        <v>3000000</v>
      </c>
      <c r="J65" s="164">
        <v>3000000</v>
      </c>
      <c r="K65" s="163">
        <v>2100000</v>
      </c>
      <c r="L65" s="158">
        <f t="shared" si="4"/>
        <v>70</v>
      </c>
      <c r="M65" s="165">
        <v>70</v>
      </c>
      <c r="N65" s="160" t="s">
        <v>10</v>
      </c>
    </row>
    <row r="66" spans="1:14" s="47" customFormat="1" ht="249.75" x14ac:dyDescent="0.25">
      <c r="A66" s="160">
        <v>3</v>
      </c>
      <c r="B66" s="160" t="s">
        <v>46</v>
      </c>
      <c r="C66" s="160" t="s">
        <v>42</v>
      </c>
      <c r="D66" s="166" t="s">
        <v>48</v>
      </c>
      <c r="E66" s="160" t="s">
        <v>47</v>
      </c>
      <c r="F66" s="162">
        <v>43004</v>
      </c>
      <c r="G66" s="162">
        <v>43079</v>
      </c>
      <c r="H66" s="162" t="s">
        <v>270</v>
      </c>
      <c r="I66" s="164">
        <v>104351</v>
      </c>
      <c r="J66" s="164">
        <v>104351</v>
      </c>
      <c r="K66" s="164">
        <v>104351</v>
      </c>
      <c r="L66" s="158">
        <f t="shared" si="4"/>
        <v>100</v>
      </c>
      <c r="M66" s="165">
        <v>100</v>
      </c>
      <c r="N66" s="160" t="s">
        <v>3</v>
      </c>
    </row>
    <row r="67" spans="1:14" s="47" customFormat="1" ht="408.75" x14ac:dyDescent="0.25">
      <c r="A67" s="180"/>
      <c r="B67" s="180" t="s">
        <v>50</v>
      </c>
      <c r="C67" s="180" t="s">
        <v>51</v>
      </c>
      <c r="D67" s="181" t="s">
        <v>271</v>
      </c>
      <c r="E67" s="180"/>
      <c r="F67" s="182"/>
      <c r="G67" s="182"/>
      <c r="H67" s="157"/>
      <c r="I67" s="157"/>
      <c r="J67" s="183"/>
      <c r="K67" s="183"/>
      <c r="L67" s="158"/>
      <c r="M67" s="184"/>
      <c r="N67" s="184"/>
    </row>
    <row r="68" spans="1:14" s="7" customFormat="1" ht="166.5" x14ac:dyDescent="0.25">
      <c r="A68" s="153">
        <v>1</v>
      </c>
      <c r="B68" s="153" t="s">
        <v>50</v>
      </c>
      <c r="C68" s="153" t="s">
        <v>51</v>
      </c>
      <c r="D68" s="154" t="s">
        <v>52</v>
      </c>
      <c r="E68" s="153" t="s">
        <v>7</v>
      </c>
      <c r="F68" s="155">
        <v>42579</v>
      </c>
      <c r="G68" s="155">
        <v>43754</v>
      </c>
      <c r="H68" s="157">
        <v>2000000</v>
      </c>
      <c r="I68" s="157">
        <v>9999000</v>
      </c>
      <c r="J68" s="157">
        <v>62670065</v>
      </c>
      <c r="K68" s="175">
        <v>9961465</v>
      </c>
      <c r="L68" s="158">
        <f t="shared" ref="L68:L129" si="5">100*K68/I68</f>
        <v>99.62461246124613</v>
      </c>
      <c r="M68" s="175">
        <v>38</v>
      </c>
      <c r="N68" s="175" t="s">
        <v>10</v>
      </c>
    </row>
    <row r="69" spans="1:14" ht="166.5" x14ac:dyDescent="0.25">
      <c r="A69" s="153">
        <v>2</v>
      </c>
      <c r="B69" s="153" t="s">
        <v>50</v>
      </c>
      <c r="C69" s="153" t="s">
        <v>51</v>
      </c>
      <c r="D69" s="185" t="s">
        <v>427</v>
      </c>
      <c r="E69" s="153" t="s">
        <v>7</v>
      </c>
      <c r="F69" s="153" t="s">
        <v>270</v>
      </c>
      <c r="G69" s="175" t="s">
        <v>270</v>
      </c>
      <c r="H69" s="175" t="s">
        <v>270</v>
      </c>
      <c r="I69" s="157">
        <v>1000</v>
      </c>
      <c r="J69" s="157">
        <v>200000000</v>
      </c>
      <c r="K69" s="175" t="s">
        <v>270</v>
      </c>
      <c r="L69" s="158" t="s">
        <v>270</v>
      </c>
      <c r="M69" s="175" t="s">
        <v>270</v>
      </c>
      <c r="N69" s="153" t="s">
        <v>56</v>
      </c>
    </row>
    <row r="70" spans="1:14" s="48" customFormat="1" ht="163.5" x14ac:dyDescent="0.25">
      <c r="A70" s="180"/>
      <c r="B70" s="180" t="s">
        <v>50</v>
      </c>
      <c r="C70" s="180" t="s">
        <v>51</v>
      </c>
      <c r="D70" s="181" t="s">
        <v>54</v>
      </c>
      <c r="E70" s="180"/>
      <c r="F70" s="182"/>
      <c r="G70" s="182"/>
      <c r="H70" s="157"/>
      <c r="I70" s="157"/>
      <c r="J70" s="157"/>
      <c r="K70" s="175"/>
      <c r="L70" s="158"/>
      <c r="M70" s="184"/>
      <c r="N70" s="184"/>
    </row>
    <row r="71" spans="1:14" s="7" customFormat="1" ht="166.5" x14ac:dyDescent="0.25">
      <c r="A71" s="153">
        <v>3</v>
      </c>
      <c r="B71" s="153" t="s">
        <v>50</v>
      </c>
      <c r="C71" s="153" t="s">
        <v>51</v>
      </c>
      <c r="D71" s="154" t="s">
        <v>55</v>
      </c>
      <c r="E71" s="153" t="s">
        <v>9</v>
      </c>
      <c r="F71" s="153" t="s">
        <v>270</v>
      </c>
      <c r="G71" s="175" t="s">
        <v>270</v>
      </c>
      <c r="H71" s="175" t="s">
        <v>270</v>
      </c>
      <c r="I71" s="157">
        <v>1000</v>
      </c>
      <c r="J71" s="157">
        <v>150000000</v>
      </c>
      <c r="K71" s="175" t="s">
        <v>270</v>
      </c>
      <c r="L71" s="158" t="s">
        <v>270</v>
      </c>
      <c r="M71" s="175" t="s">
        <v>270</v>
      </c>
      <c r="N71" s="153" t="s">
        <v>56</v>
      </c>
    </row>
    <row r="72" spans="1:14" s="7" customFormat="1" ht="163.5" x14ac:dyDescent="0.25">
      <c r="A72" s="180"/>
      <c r="B72" s="180" t="s">
        <v>50</v>
      </c>
      <c r="C72" s="180" t="s">
        <v>51</v>
      </c>
      <c r="D72" s="181" t="s">
        <v>57</v>
      </c>
      <c r="E72" s="180"/>
      <c r="F72" s="182"/>
      <c r="G72" s="182"/>
      <c r="H72" s="157"/>
      <c r="I72" s="157"/>
      <c r="J72" s="157"/>
      <c r="K72" s="175"/>
      <c r="L72" s="158"/>
      <c r="M72" s="175"/>
      <c r="N72" s="175"/>
    </row>
    <row r="73" spans="1:14" ht="166.5" x14ac:dyDescent="0.25">
      <c r="A73" s="153">
        <v>4</v>
      </c>
      <c r="B73" s="153" t="s">
        <v>50</v>
      </c>
      <c r="C73" s="153" t="s">
        <v>1</v>
      </c>
      <c r="D73" s="154" t="s">
        <v>59</v>
      </c>
      <c r="E73" s="153" t="s">
        <v>58</v>
      </c>
      <c r="F73" s="155">
        <v>42577</v>
      </c>
      <c r="G73" s="155">
        <v>43546</v>
      </c>
      <c r="H73" s="157">
        <v>36678374</v>
      </c>
      <c r="I73" s="157">
        <v>28539484</v>
      </c>
      <c r="J73" s="157">
        <v>76502374</v>
      </c>
      <c r="K73" s="175">
        <v>19756767</v>
      </c>
      <c r="L73" s="158">
        <f t="shared" si="5"/>
        <v>69.226083414822781</v>
      </c>
      <c r="M73" s="175">
        <v>76</v>
      </c>
      <c r="N73" s="175" t="s">
        <v>10</v>
      </c>
    </row>
    <row r="74" spans="1:14" ht="166.5" x14ac:dyDescent="0.25">
      <c r="A74" s="153">
        <v>5</v>
      </c>
      <c r="B74" s="153" t="s">
        <v>50</v>
      </c>
      <c r="C74" s="153" t="s">
        <v>1</v>
      </c>
      <c r="D74" s="154" t="s">
        <v>60</v>
      </c>
      <c r="E74" s="153" t="s">
        <v>58</v>
      </c>
      <c r="F74" s="155">
        <v>41428</v>
      </c>
      <c r="G74" s="155">
        <v>42980</v>
      </c>
      <c r="H74" s="157">
        <v>19273382</v>
      </c>
      <c r="I74" s="157">
        <v>8955680</v>
      </c>
      <c r="J74" s="157">
        <v>28229062</v>
      </c>
      <c r="K74" s="175">
        <v>5233138</v>
      </c>
      <c r="L74" s="158">
        <f t="shared" si="5"/>
        <v>58.433731441945227</v>
      </c>
      <c r="M74" s="175">
        <v>95</v>
      </c>
      <c r="N74" s="175" t="s">
        <v>10</v>
      </c>
    </row>
    <row r="75" spans="1:14" s="48" customFormat="1" ht="333" x14ac:dyDescent="0.25">
      <c r="A75" s="153">
        <v>6</v>
      </c>
      <c r="B75" s="153" t="s">
        <v>50</v>
      </c>
      <c r="C75" s="153" t="s">
        <v>1</v>
      </c>
      <c r="D75" s="154" t="s">
        <v>61</v>
      </c>
      <c r="E75" s="153" t="s">
        <v>58</v>
      </c>
      <c r="F75" s="155">
        <v>41618</v>
      </c>
      <c r="G75" s="155">
        <v>43100</v>
      </c>
      <c r="H75" s="157">
        <v>979140</v>
      </c>
      <c r="I75" s="157">
        <v>423778</v>
      </c>
      <c r="J75" s="157">
        <v>1402918</v>
      </c>
      <c r="K75" s="175" t="s">
        <v>270</v>
      </c>
      <c r="L75" s="158" t="s">
        <v>270</v>
      </c>
      <c r="M75" s="175">
        <v>75</v>
      </c>
      <c r="N75" s="175" t="s">
        <v>62</v>
      </c>
    </row>
    <row r="76" spans="1:14" s="47" customFormat="1" ht="166.5" x14ac:dyDescent="0.25">
      <c r="A76" s="153">
        <v>7</v>
      </c>
      <c r="B76" s="153" t="s">
        <v>50</v>
      </c>
      <c r="C76" s="153" t="s">
        <v>1</v>
      </c>
      <c r="D76" s="185" t="s">
        <v>428</v>
      </c>
      <c r="E76" s="175" t="s">
        <v>58</v>
      </c>
      <c r="F76" s="155">
        <v>43261</v>
      </c>
      <c r="G76" s="175" t="s">
        <v>270</v>
      </c>
      <c r="H76" s="175" t="s">
        <v>270</v>
      </c>
      <c r="I76" s="157">
        <v>79058</v>
      </c>
      <c r="J76" s="157">
        <v>75000</v>
      </c>
      <c r="K76" s="175">
        <v>55379</v>
      </c>
      <c r="L76" s="158">
        <v>70</v>
      </c>
      <c r="M76" s="175" t="s">
        <v>270</v>
      </c>
      <c r="N76" s="175" t="s">
        <v>62</v>
      </c>
    </row>
    <row r="77" spans="1:14" s="47" customFormat="1" ht="245.25" x14ac:dyDescent="0.25">
      <c r="A77" s="180"/>
      <c r="B77" s="180" t="s">
        <v>50</v>
      </c>
      <c r="C77" s="180" t="s">
        <v>51</v>
      </c>
      <c r="D77" s="181" t="s">
        <v>63</v>
      </c>
      <c r="E77" s="180"/>
      <c r="F77" s="182"/>
      <c r="G77" s="182"/>
      <c r="H77" s="175"/>
      <c r="I77" s="157"/>
      <c r="J77" s="186"/>
      <c r="K77" s="183"/>
      <c r="L77" s="158"/>
      <c r="M77" s="184"/>
      <c r="N77" s="184"/>
    </row>
    <row r="78" spans="1:14" s="47" customFormat="1" ht="166.5" x14ac:dyDescent="0.25">
      <c r="A78" s="153">
        <v>4</v>
      </c>
      <c r="B78" s="153" t="s">
        <v>50</v>
      </c>
      <c r="C78" s="153" t="s">
        <v>51</v>
      </c>
      <c r="D78" s="154" t="s">
        <v>64</v>
      </c>
      <c r="E78" s="153" t="s">
        <v>32</v>
      </c>
      <c r="F78" s="155">
        <v>40781</v>
      </c>
      <c r="G78" s="155">
        <v>41019</v>
      </c>
      <c r="H78" s="175" t="s">
        <v>270</v>
      </c>
      <c r="I78" s="175">
        <v>2</v>
      </c>
      <c r="J78" s="187">
        <v>13741134</v>
      </c>
      <c r="K78" s="175" t="s">
        <v>270</v>
      </c>
      <c r="L78" s="158" t="s">
        <v>270</v>
      </c>
      <c r="M78" s="175" t="s">
        <v>270</v>
      </c>
      <c r="N78" s="153" t="s">
        <v>788</v>
      </c>
    </row>
    <row r="79" spans="1:14" s="47" customFormat="1" ht="245.25" x14ac:dyDescent="0.25">
      <c r="A79" s="180"/>
      <c r="B79" s="180" t="s">
        <v>50</v>
      </c>
      <c r="C79" s="180" t="s">
        <v>51</v>
      </c>
      <c r="D79" s="181" t="s">
        <v>65</v>
      </c>
      <c r="E79" s="180"/>
      <c r="F79" s="182"/>
      <c r="G79" s="182"/>
      <c r="H79" s="175"/>
      <c r="I79" s="157"/>
      <c r="J79" s="186"/>
      <c r="K79" s="175"/>
      <c r="L79" s="158"/>
      <c r="M79" s="175"/>
      <c r="N79" s="175"/>
    </row>
    <row r="80" spans="1:14" s="47" customFormat="1" ht="333" x14ac:dyDescent="0.25">
      <c r="A80" s="153">
        <v>9</v>
      </c>
      <c r="B80" s="153" t="s">
        <v>50</v>
      </c>
      <c r="C80" s="153" t="s">
        <v>51</v>
      </c>
      <c r="D80" s="154" t="s">
        <v>66</v>
      </c>
      <c r="E80" s="153" t="s">
        <v>7</v>
      </c>
      <c r="F80" s="155">
        <v>40172</v>
      </c>
      <c r="G80" s="155">
        <v>42995</v>
      </c>
      <c r="H80" s="157">
        <v>172158475</v>
      </c>
      <c r="I80" s="157">
        <v>3444105</v>
      </c>
      <c r="J80" s="157">
        <v>175602580</v>
      </c>
      <c r="K80" s="175">
        <v>3444104</v>
      </c>
      <c r="L80" s="158">
        <v>100</v>
      </c>
      <c r="M80" s="175">
        <v>95</v>
      </c>
      <c r="N80" s="175" t="s">
        <v>784</v>
      </c>
    </row>
    <row r="81" spans="1:18" s="47" customFormat="1" ht="166.5" x14ac:dyDescent="0.25">
      <c r="A81" s="153">
        <v>10</v>
      </c>
      <c r="B81" s="153" t="s">
        <v>50</v>
      </c>
      <c r="C81" s="153" t="s">
        <v>51</v>
      </c>
      <c r="D81" s="154" t="s">
        <v>159</v>
      </c>
      <c r="E81" s="155" t="s">
        <v>7</v>
      </c>
      <c r="F81" s="155">
        <v>43090</v>
      </c>
      <c r="G81" s="155">
        <v>43738</v>
      </c>
      <c r="H81" s="175" t="s">
        <v>270</v>
      </c>
      <c r="I81" s="157">
        <v>7654895</v>
      </c>
      <c r="J81" s="157">
        <v>50965729</v>
      </c>
      <c r="K81" s="175">
        <v>7651204</v>
      </c>
      <c r="L81" s="158">
        <f t="shared" si="5"/>
        <v>99.95178248689237</v>
      </c>
      <c r="M81" s="175">
        <v>10</v>
      </c>
      <c r="N81" s="175" t="s">
        <v>10</v>
      </c>
    </row>
    <row r="82" spans="1:18" s="47" customFormat="1" ht="333" x14ac:dyDescent="0.25">
      <c r="A82" s="153">
        <v>11</v>
      </c>
      <c r="B82" s="153" t="s">
        <v>50</v>
      </c>
      <c r="C82" s="153" t="s">
        <v>51</v>
      </c>
      <c r="D82" s="154" t="s">
        <v>67</v>
      </c>
      <c r="E82" s="153" t="s">
        <v>7</v>
      </c>
      <c r="F82" s="155">
        <v>42657</v>
      </c>
      <c r="G82" s="155">
        <v>43879</v>
      </c>
      <c r="H82" s="157">
        <v>2080982</v>
      </c>
      <c r="I82" s="157">
        <v>6300000</v>
      </c>
      <c r="J82" s="157">
        <v>108040800</v>
      </c>
      <c r="K82" s="175">
        <v>6300000</v>
      </c>
      <c r="L82" s="158">
        <f t="shared" si="5"/>
        <v>100</v>
      </c>
      <c r="M82" s="175">
        <v>5</v>
      </c>
      <c r="N82" s="175" t="s">
        <v>10</v>
      </c>
    </row>
    <row r="83" spans="1:18" s="47" customFormat="1" ht="333" x14ac:dyDescent="0.25">
      <c r="A83" s="153">
        <v>12</v>
      </c>
      <c r="B83" s="153" t="s">
        <v>50</v>
      </c>
      <c r="C83" s="153" t="s">
        <v>51</v>
      </c>
      <c r="D83" s="154" t="s">
        <v>68</v>
      </c>
      <c r="E83" s="153" t="s">
        <v>7</v>
      </c>
      <c r="F83" s="155">
        <v>42486</v>
      </c>
      <c r="G83" s="155">
        <v>43564</v>
      </c>
      <c r="H83" s="157">
        <v>14932799</v>
      </c>
      <c r="I83" s="157">
        <v>17499000</v>
      </c>
      <c r="J83" s="157">
        <v>60070978</v>
      </c>
      <c r="K83" s="175">
        <v>16208530</v>
      </c>
      <c r="L83" s="158">
        <f t="shared" si="5"/>
        <v>92.625464312246407</v>
      </c>
      <c r="M83" s="175">
        <v>43</v>
      </c>
      <c r="N83" s="175" t="s">
        <v>10</v>
      </c>
    </row>
    <row r="84" spans="1:18" s="47" customFormat="1" ht="166.5" x14ac:dyDescent="0.25">
      <c r="A84" s="153">
        <v>13</v>
      </c>
      <c r="B84" s="153" t="s">
        <v>50</v>
      </c>
      <c r="C84" s="153" t="s">
        <v>51</v>
      </c>
      <c r="D84" s="154" t="s">
        <v>69</v>
      </c>
      <c r="E84" s="153" t="s">
        <v>7</v>
      </c>
      <c r="F84" s="155">
        <v>42753</v>
      </c>
      <c r="G84" s="155">
        <v>43926</v>
      </c>
      <c r="H84" s="175" t="s">
        <v>270</v>
      </c>
      <c r="I84" s="157">
        <v>2000000</v>
      </c>
      <c r="J84" s="157">
        <v>76597198</v>
      </c>
      <c r="K84" s="175" t="s">
        <v>270</v>
      </c>
      <c r="L84" s="158" t="s">
        <v>270</v>
      </c>
      <c r="M84" s="175" t="s">
        <v>270</v>
      </c>
      <c r="N84" s="175" t="s">
        <v>10</v>
      </c>
    </row>
    <row r="85" spans="1:18" s="47" customFormat="1" ht="166.5" x14ac:dyDescent="0.25">
      <c r="A85" s="153">
        <v>14</v>
      </c>
      <c r="B85" s="153" t="s">
        <v>50</v>
      </c>
      <c r="C85" s="153" t="s">
        <v>51</v>
      </c>
      <c r="D85" s="154" t="s">
        <v>158</v>
      </c>
      <c r="E85" s="153" t="s">
        <v>7</v>
      </c>
      <c r="F85" s="155" t="s">
        <v>270</v>
      </c>
      <c r="G85" s="155" t="s">
        <v>270</v>
      </c>
      <c r="H85" s="175" t="s">
        <v>270</v>
      </c>
      <c r="I85" s="157">
        <v>1000</v>
      </c>
      <c r="J85" s="157">
        <v>50000000</v>
      </c>
      <c r="K85" s="175" t="s">
        <v>270</v>
      </c>
      <c r="L85" s="158" t="s">
        <v>270</v>
      </c>
      <c r="M85" s="175" t="s">
        <v>270</v>
      </c>
      <c r="N85" s="153" t="s">
        <v>56</v>
      </c>
    </row>
    <row r="86" spans="1:18" s="48" customFormat="1" ht="166.5" x14ac:dyDescent="0.25">
      <c r="A86" s="153">
        <v>15</v>
      </c>
      <c r="B86" s="153" t="s">
        <v>50</v>
      </c>
      <c r="C86" s="153" t="s">
        <v>51</v>
      </c>
      <c r="D86" s="154" t="s">
        <v>157</v>
      </c>
      <c r="E86" s="153" t="s">
        <v>7</v>
      </c>
      <c r="F86" s="155" t="s">
        <v>270</v>
      </c>
      <c r="G86" s="155" t="s">
        <v>270</v>
      </c>
      <c r="H86" s="175" t="s">
        <v>270</v>
      </c>
      <c r="I86" s="157">
        <v>1000</v>
      </c>
      <c r="J86" s="157">
        <v>300000000</v>
      </c>
      <c r="K86" s="175" t="s">
        <v>270</v>
      </c>
      <c r="L86" s="158" t="s">
        <v>270</v>
      </c>
      <c r="M86" s="175" t="s">
        <v>270</v>
      </c>
      <c r="N86" s="153" t="s">
        <v>56</v>
      </c>
    </row>
    <row r="87" spans="1:18" s="48" customFormat="1" ht="166.5" x14ac:dyDescent="0.25">
      <c r="A87" s="153">
        <v>16</v>
      </c>
      <c r="B87" s="153" t="s">
        <v>50</v>
      </c>
      <c r="C87" s="153" t="s">
        <v>51</v>
      </c>
      <c r="D87" s="154" t="s">
        <v>429</v>
      </c>
      <c r="E87" s="153" t="s">
        <v>7</v>
      </c>
      <c r="F87" s="153" t="s">
        <v>270</v>
      </c>
      <c r="G87" s="153" t="s">
        <v>270</v>
      </c>
      <c r="H87" s="175" t="s">
        <v>270</v>
      </c>
      <c r="I87" s="157">
        <v>100000</v>
      </c>
      <c r="J87" s="157">
        <v>100000</v>
      </c>
      <c r="K87" s="175" t="s">
        <v>270</v>
      </c>
      <c r="L87" s="158" t="s">
        <v>270</v>
      </c>
      <c r="M87" s="175" t="s">
        <v>270</v>
      </c>
      <c r="N87" s="175" t="s">
        <v>56</v>
      </c>
    </row>
    <row r="88" spans="1:18" s="48" customFormat="1" ht="163.5" x14ac:dyDescent="0.25">
      <c r="A88" s="180"/>
      <c r="B88" s="180" t="s">
        <v>50</v>
      </c>
      <c r="C88" s="180" t="s">
        <v>51</v>
      </c>
      <c r="D88" s="181" t="s">
        <v>70</v>
      </c>
      <c r="E88" s="180"/>
      <c r="F88" s="182"/>
      <c r="G88" s="182"/>
      <c r="H88" s="157"/>
      <c r="I88" s="157"/>
      <c r="J88" s="186"/>
      <c r="K88" s="175"/>
      <c r="L88" s="158"/>
      <c r="M88" s="175"/>
      <c r="N88" s="175"/>
      <c r="R88" s="49"/>
    </row>
    <row r="89" spans="1:18" s="48" customFormat="1" ht="333" x14ac:dyDescent="0.25">
      <c r="A89" s="153">
        <v>17</v>
      </c>
      <c r="B89" s="153" t="s">
        <v>50</v>
      </c>
      <c r="C89" s="153" t="s">
        <v>51</v>
      </c>
      <c r="D89" s="154" t="s">
        <v>287</v>
      </c>
      <c r="E89" s="153" t="s">
        <v>58</v>
      </c>
      <c r="F89" s="155">
        <v>41687</v>
      </c>
      <c r="G89" s="155">
        <v>43100</v>
      </c>
      <c r="H89" s="157">
        <v>7159004</v>
      </c>
      <c r="I89" s="175" t="s">
        <v>270</v>
      </c>
      <c r="J89" s="187">
        <v>8730586</v>
      </c>
      <c r="K89" s="175" t="s">
        <v>270</v>
      </c>
      <c r="L89" s="158" t="s">
        <v>270</v>
      </c>
      <c r="M89" s="175">
        <v>87</v>
      </c>
      <c r="N89" s="175" t="s">
        <v>10</v>
      </c>
    </row>
    <row r="90" spans="1:18" s="47" customFormat="1" ht="249.75" x14ac:dyDescent="0.25">
      <c r="A90" s="153">
        <v>18</v>
      </c>
      <c r="B90" s="153" t="s">
        <v>50</v>
      </c>
      <c r="C90" s="153" t="s">
        <v>51</v>
      </c>
      <c r="D90" s="154" t="s">
        <v>160</v>
      </c>
      <c r="E90" s="153" t="s">
        <v>2</v>
      </c>
      <c r="F90" s="155">
        <v>42320</v>
      </c>
      <c r="G90" s="155">
        <v>43100</v>
      </c>
      <c r="H90" s="157">
        <v>467837</v>
      </c>
      <c r="I90" s="175" t="s">
        <v>270</v>
      </c>
      <c r="J90" s="187">
        <v>1750432</v>
      </c>
      <c r="K90" s="175" t="s">
        <v>270</v>
      </c>
      <c r="L90" s="158" t="s">
        <v>270</v>
      </c>
      <c r="M90" s="175">
        <v>33</v>
      </c>
      <c r="N90" s="175" t="s">
        <v>10</v>
      </c>
    </row>
    <row r="91" spans="1:18" s="47" customFormat="1" ht="249.75" x14ac:dyDescent="0.25">
      <c r="A91" s="153">
        <v>19</v>
      </c>
      <c r="B91" s="153" t="s">
        <v>50</v>
      </c>
      <c r="C91" s="153" t="s">
        <v>51</v>
      </c>
      <c r="D91" s="154" t="s">
        <v>161</v>
      </c>
      <c r="E91" s="153" t="s">
        <v>73</v>
      </c>
      <c r="F91" s="155">
        <v>42919</v>
      </c>
      <c r="G91" s="155">
        <v>43512</v>
      </c>
      <c r="H91" s="175" t="s">
        <v>270</v>
      </c>
      <c r="I91" s="175" t="s">
        <v>270</v>
      </c>
      <c r="J91" s="187">
        <v>6338198</v>
      </c>
      <c r="K91" s="175" t="s">
        <v>270</v>
      </c>
      <c r="L91" s="158" t="s">
        <v>270</v>
      </c>
      <c r="M91" s="175" t="s">
        <v>270</v>
      </c>
      <c r="N91" s="175" t="s">
        <v>10</v>
      </c>
    </row>
    <row r="92" spans="1:18" s="48" customFormat="1" ht="166.5" x14ac:dyDescent="0.25">
      <c r="A92" s="153">
        <v>20</v>
      </c>
      <c r="B92" s="153" t="s">
        <v>50</v>
      </c>
      <c r="C92" s="153" t="s">
        <v>51</v>
      </c>
      <c r="D92" s="154" t="s">
        <v>162</v>
      </c>
      <c r="E92" s="153" t="s">
        <v>75</v>
      </c>
      <c r="F92" s="155">
        <v>43199</v>
      </c>
      <c r="G92" s="155" t="s">
        <v>270</v>
      </c>
      <c r="H92" s="175" t="s">
        <v>270</v>
      </c>
      <c r="I92" s="175">
        <v>1</v>
      </c>
      <c r="J92" s="187">
        <v>3541387</v>
      </c>
      <c r="K92" s="175" t="s">
        <v>270</v>
      </c>
      <c r="L92" s="158" t="s">
        <v>270</v>
      </c>
      <c r="M92" s="175" t="s">
        <v>270</v>
      </c>
      <c r="N92" s="175" t="s">
        <v>10</v>
      </c>
    </row>
    <row r="93" spans="1:18" s="47" customFormat="1" ht="333" x14ac:dyDescent="0.25">
      <c r="A93" s="153">
        <v>21</v>
      </c>
      <c r="B93" s="153" t="s">
        <v>50</v>
      </c>
      <c r="C93" s="153" t="s">
        <v>51</v>
      </c>
      <c r="D93" s="154" t="s">
        <v>430</v>
      </c>
      <c r="E93" s="153" t="s">
        <v>9</v>
      </c>
      <c r="F93" s="153" t="s">
        <v>270</v>
      </c>
      <c r="G93" s="153" t="s">
        <v>270</v>
      </c>
      <c r="H93" s="175" t="s">
        <v>270</v>
      </c>
      <c r="I93" s="175">
        <v>1</v>
      </c>
      <c r="J93" s="187">
        <v>12000000</v>
      </c>
      <c r="K93" s="175" t="s">
        <v>270</v>
      </c>
      <c r="L93" s="158" t="s">
        <v>270</v>
      </c>
      <c r="M93" s="175" t="s">
        <v>270</v>
      </c>
      <c r="N93" s="153" t="s">
        <v>56</v>
      </c>
    </row>
    <row r="94" spans="1:18" s="48" customFormat="1" ht="163.5" x14ac:dyDescent="0.25">
      <c r="A94" s="180"/>
      <c r="B94" s="180" t="s">
        <v>50</v>
      </c>
      <c r="C94" s="180" t="s">
        <v>51</v>
      </c>
      <c r="D94" s="181" t="s">
        <v>71</v>
      </c>
      <c r="E94" s="180"/>
      <c r="F94" s="155"/>
      <c r="G94" s="155"/>
      <c r="H94" s="157"/>
      <c r="I94" s="175"/>
      <c r="J94" s="186"/>
      <c r="K94" s="175"/>
      <c r="L94" s="158"/>
      <c r="M94" s="176"/>
      <c r="N94" s="153"/>
    </row>
    <row r="95" spans="1:18" s="7" customFormat="1" ht="333" x14ac:dyDescent="0.25">
      <c r="A95" s="153">
        <v>22</v>
      </c>
      <c r="B95" s="153" t="s">
        <v>50</v>
      </c>
      <c r="C95" s="153" t="s">
        <v>31</v>
      </c>
      <c r="D95" s="154" t="s">
        <v>354</v>
      </c>
      <c r="E95" s="153" t="s">
        <v>47</v>
      </c>
      <c r="F95" s="155">
        <v>43137</v>
      </c>
      <c r="G95" s="175" t="s">
        <v>270</v>
      </c>
      <c r="H95" s="175" t="s">
        <v>270</v>
      </c>
      <c r="I95" s="175">
        <v>1</v>
      </c>
      <c r="J95" s="157">
        <v>2902286</v>
      </c>
      <c r="K95" s="175" t="s">
        <v>270</v>
      </c>
      <c r="L95" s="158" t="s">
        <v>270</v>
      </c>
      <c r="M95" s="175" t="s">
        <v>270</v>
      </c>
      <c r="N95" s="153" t="s">
        <v>10</v>
      </c>
    </row>
    <row r="96" spans="1:18" s="7" customFormat="1" ht="163.5" x14ac:dyDescent="0.25">
      <c r="A96" s="180"/>
      <c r="B96" s="180" t="s">
        <v>50</v>
      </c>
      <c r="C96" s="153" t="s">
        <v>51</v>
      </c>
      <c r="D96" s="181" t="s">
        <v>72</v>
      </c>
      <c r="E96" s="180"/>
      <c r="F96" s="182"/>
      <c r="G96" s="182"/>
      <c r="H96" s="157"/>
      <c r="I96" s="157"/>
      <c r="J96" s="157"/>
      <c r="K96" s="175"/>
      <c r="L96" s="158"/>
      <c r="M96" s="188"/>
      <c r="N96" s="180"/>
    </row>
    <row r="97" spans="1:14" s="7" customFormat="1" ht="166.5" x14ac:dyDescent="0.25">
      <c r="A97" s="153">
        <v>23</v>
      </c>
      <c r="B97" s="153" t="s">
        <v>50</v>
      </c>
      <c r="C97" s="153" t="s">
        <v>51</v>
      </c>
      <c r="D97" s="154" t="s">
        <v>172</v>
      </c>
      <c r="E97" s="153" t="s">
        <v>9</v>
      </c>
      <c r="F97" s="155">
        <v>42724</v>
      </c>
      <c r="G97" s="155">
        <v>43371</v>
      </c>
      <c r="H97" s="187">
        <v>11769810</v>
      </c>
      <c r="I97" s="187">
        <v>4339294</v>
      </c>
      <c r="J97" s="187">
        <v>17776673</v>
      </c>
      <c r="K97" s="175">
        <v>4316500</v>
      </c>
      <c r="L97" s="158">
        <f t="shared" si="5"/>
        <v>99.474707175867778</v>
      </c>
      <c r="M97" s="175">
        <v>81</v>
      </c>
      <c r="N97" s="153" t="s">
        <v>10</v>
      </c>
    </row>
    <row r="98" spans="1:14" s="7" customFormat="1" ht="166.5" x14ac:dyDescent="0.25">
      <c r="A98" s="153">
        <v>24</v>
      </c>
      <c r="B98" s="153" t="s">
        <v>50</v>
      </c>
      <c r="C98" s="153" t="s">
        <v>51</v>
      </c>
      <c r="D98" s="154" t="s">
        <v>173</v>
      </c>
      <c r="E98" s="153" t="s">
        <v>47</v>
      </c>
      <c r="F98" s="155">
        <v>42354</v>
      </c>
      <c r="G98" s="155">
        <v>43307</v>
      </c>
      <c r="H98" s="187">
        <v>2409660</v>
      </c>
      <c r="I98" s="175" t="s">
        <v>270</v>
      </c>
      <c r="J98" s="187">
        <v>4077248</v>
      </c>
      <c r="K98" s="175" t="s">
        <v>270</v>
      </c>
      <c r="L98" s="158" t="s">
        <v>270</v>
      </c>
      <c r="M98" s="176">
        <v>64</v>
      </c>
      <c r="N98" s="153" t="s">
        <v>10</v>
      </c>
    </row>
    <row r="99" spans="1:14" s="7" customFormat="1" ht="249.75" x14ac:dyDescent="0.25">
      <c r="A99" s="153">
        <v>25</v>
      </c>
      <c r="B99" s="153" t="s">
        <v>50</v>
      </c>
      <c r="C99" s="153" t="s">
        <v>51</v>
      </c>
      <c r="D99" s="154" t="s">
        <v>174</v>
      </c>
      <c r="E99" s="153" t="s">
        <v>5</v>
      </c>
      <c r="F99" s="155">
        <v>42577</v>
      </c>
      <c r="G99" s="155">
        <v>43404</v>
      </c>
      <c r="H99" s="187">
        <v>9086002</v>
      </c>
      <c r="I99" s="187">
        <v>1450000</v>
      </c>
      <c r="J99" s="187">
        <v>12202235</v>
      </c>
      <c r="K99" s="175">
        <v>936536</v>
      </c>
      <c r="L99" s="158">
        <f t="shared" si="5"/>
        <v>64.588689655172416</v>
      </c>
      <c r="M99" s="175">
        <v>84</v>
      </c>
      <c r="N99" s="153" t="s">
        <v>10</v>
      </c>
    </row>
    <row r="100" spans="1:14" s="7" customFormat="1" ht="166.5" x14ac:dyDescent="0.25">
      <c r="A100" s="153">
        <v>26</v>
      </c>
      <c r="B100" s="153" t="s">
        <v>50</v>
      </c>
      <c r="C100" s="153" t="s">
        <v>51</v>
      </c>
      <c r="D100" s="154" t="s">
        <v>74</v>
      </c>
      <c r="E100" s="153" t="s">
        <v>73</v>
      </c>
      <c r="F100" s="155">
        <v>42591</v>
      </c>
      <c r="G100" s="155">
        <v>43100</v>
      </c>
      <c r="H100" s="187">
        <v>1758248</v>
      </c>
      <c r="I100" s="187">
        <v>1225047</v>
      </c>
      <c r="J100" s="187">
        <v>3612698</v>
      </c>
      <c r="K100" s="175">
        <v>553432</v>
      </c>
      <c r="L100" s="158">
        <f t="shared" si="5"/>
        <v>45.176389150783599</v>
      </c>
      <c r="M100" s="176">
        <v>68</v>
      </c>
      <c r="N100" s="153" t="s">
        <v>10</v>
      </c>
    </row>
    <row r="101" spans="1:14" ht="166.5" x14ac:dyDescent="0.25">
      <c r="A101" s="153">
        <v>27</v>
      </c>
      <c r="B101" s="153" t="s">
        <v>50</v>
      </c>
      <c r="C101" s="153" t="s">
        <v>51</v>
      </c>
      <c r="D101" s="154" t="s">
        <v>175</v>
      </c>
      <c r="E101" s="153" t="s">
        <v>5</v>
      </c>
      <c r="F101" s="155">
        <v>42675</v>
      </c>
      <c r="G101" s="155">
        <v>43230</v>
      </c>
      <c r="H101" s="187">
        <v>1713865</v>
      </c>
      <c r="I101" s="187">
        <v>1709429</v>
      </c>
      <c r="J101" s="187">
        <v>4899461</v>
      </c>
      <c r="K101" s="175">
        <v>1706211</v>
      </c>
      <c r="L101" s="158">
        <f t="shared" si="5"/>
        <v>99.81175000541117</v>
      </c>
      <c r="M101" s="175">
        <v>74</v>
      </c>
      <c r="N101" s="153" t="s">
        <v>10</v>
      </c>
    </row>
    <row r="102" spans="1:14" ht="166.5" x14ac:dyDescent="0.25">
      <c r="A102" s="153">
        <v>28</v>
      </c>
      <c r="B102" s="153" t="s">
        <v>50</v>
      </c>
      <c r="C102" s="153" t="s">
        <v>51</v>
      </c>
      <c r="D102" s="154" t="s">
        <v>176</v>
      </c>
      <c r="E102" s="153" t="s">
        <v>4</v>
      </c>
      <c r="F102" s="155">
        <v>43087</v>
      </c>
      <c r="G102" s="155">
        <v>43357</v>
      </c>
      <c r="H102" s="175" t="s">
        <v>270</v>
      </c>
      <c r="I102" s="187">
        <v>1000000</v>
      </c>
      <c r="J102" s="187">
        <v>2845354</v>
      </c>
      <c r="K102" s="175">
        <v>991653</v>
      </c>
      <c r="L102" s="158">
        <f t="shared" si="5"/>
        <v>99.165300000000002</v>
      </c>
      <c r="M102" s="175">
        <v>15</v>
      </c>
      <c r="N102" s="153" t="s">
        <v>10</v>
      </c>
    </row>
    <row r="103" spans="1:14" ht="166.5" x14ac:dyDescent="0.25">
      <c r="A103" s="153">
        <v>29</v>
      </c>
      <c r="B103" s="153" t="s">
        <v>50</v>
      </c>
      <c r="C103" s="153" t="s">
        <v>51</v>
      </c>
      <c r="D103" s="154" t="s">
        <v>177</v>
      </c>
      <c r="E103" s="153" t="s">
        <v>7</v>
      </c>
      <c r="F103" s="155">
        <v>43098</v>
      </c>
      <c r="G103" s="155">
        <v>43317</v>
      </c>
      <c r="H103" s="175" t="s">
        <v>270</v>
      </c>
      <c r="I103" s="175" t="s">
        <v>270</v>
      </c>
      <c r="J103" s="187">
        <v>743293</v>
      </c>
      <c r="K103" s="175" t="s">
        <v>270</v>
      </c>
      <c r="L103" s="158" t="s">
        <v>270</v>
      </c>
      <c r="M103" s="175" t="s">
        <v>270</v>
      </c>
      <c r="N103" s="153" t="s">
        <v>10</v>
      </c>
    </row>
    <row r="104" spans="1:14" ht="163.5" x14ac:dyDescent="0.25">
      <c r="A104" s="175"/>
      <c r="B104" s="181" t="s">
        <v>50</v>
      </c>
      <c r="C104" s="180" t="s">
        <v>51</v>
      </c>
      <c r="D104" s="181" t="s">
        <v>444</v>
      </c>
      <c r="E104" s="175"/>
      <c r="F104" s="175"/>
      <c r="G104" s="175"/>
      <c r="H104" s="157"/>
      <c r="I104" s="157"/>
      <c r="J104" s="183"/>
      <c r="K104" s="183"/>
      <c r="L104" s="158"/>
      <c r="M104" s="184"/>
      <c r="N104" s="184"/>
    </row>
    <row r="105" spans="1:14" ht="166.5" x14ac:dyDescent="0.25">
      <c r="A105" s="153">
        <v>30</v>
      </c>
      <c r="B105" s="153" t="s">
        <v>50</v>
      </c>
      <c r="C105" s="153" t="s">
        <v>51</v>
      </c>
      <c r="D105" s="154" t="s">
        <v>163</v>
      </c>
      <c r="E105" s="153" t="s">
        <v>13</v>
      </c>
      <c r="F105" s="153" t="s">
        <v>270</v>
      </c>
      <c r="G105" s="189" t="s">
        <v>270</v>
      </c>
      <c r="H105" s="175" t="s">
        <v>270</v>
      </c>
      <c r="I105" s="175">
        <v>1</v>
      </c>
      <c r="J105" s="187">
        <v>6600000</v>
      </c>
      <c r="K105" s="175" t="s">
        <v>270</v>
      </c>
      <c r="L105" s="158" t="s">
        <v>270</v>
      </c>
      <c r="M105" s="175" t="s">
        <v>270</v>
      </c>
      <c r="N105" s="153" t="s">
        <v>56</v>
      </c>
    </row>
    <row r="106" spans="1:14" ht="166.5" x14ac:dyDescent="0.25">
      <c r="A106" s="153">
        <v>31</v>
      </c>
      <c r="B106" s="153" t="s">
        <v>50</v>
      </c>
      <c r="C106" s="153" t="s">
        <v>51</v>
      </c>
      <c r="D106" s="154" t="s">
        <v>76</v>
      </c>
      <c r="E106" s="153" t="s">
        <v>47</v>
      </c>
      <c r="F106" s="189">
        <v>42002</v>
      </c>
      <c r="G106" s="189">
        <v>43287</v>
      </c>
      <c r="H106" s="157">
        <v>6315475</v>
      </c>
      <c r="I106" s="157">
        <v>4000000</v>
      </c>
      <c r="J106" s="187">
        <v>16311977</v>
      </c>
      <c r="K106" s="175">
        <v>2976959</v>
      </c>
      <c r="L106" s="158">
        <f t="shared" si="5"/>
        <v>74.423974999999999</v>
      </c>
      <c r="M106" s="176">
        <v>53</v>
      </c>
      <c r="N106" s="153" t="s">
        <v>10</v>
      </c>
    </row>
    <row r="107" spans="1:14" s="47" customFormat="1" ht="409.5" x14ac:dyDescent="0.25">
      <c r="A107" s="153">
        <v>32</v>
      </c>
      <c r="B107" s="153" t="s">
        <v>50</v>
      </c>
      <c r="C107" s="153" t="s">
        <v>51</v>
      </c>
      <c r="D107" s="154" t="s">
        <v>164</v>
      </c>
      <c r="E107" s="153" t="s">
        <v>75</v>
      </c>
      <c r="F107" s="189">
        <v>43125</v>
      </c>
      <c r="G107" s="189">
        <v>43375</v>
      </c>
      <c r="H107" s="175" t="s">
        <v>270</v>
      </c>
      <c r="I107" s="175" t="s">
        <v>270</v>
      </c>
      <c r="J107" s="187">
        <v>1839740</v>
      </c>
      <c r="K107" s="175" t="s">
        <v>270</v>
      </c>
      <c r="L107" s="158" t="s">
        <v>270</v>
      </c>
      <c r="M107" s="175" t="s">
        <v>270</v>
      </c>
      <c r="N107" s="153" t="s">
        <v>10</v>
      </c>
    </row>
    <row r="108" spans="1:14" s="47" customFormat="1" ht="249.75" x14ac:dyDescent="0.25">
      <c r="A108" s="153">
        <v>33</v>
      </c>
      <c r="B108" s="153" t="s">
        <v>50</v>
      </c>
      <c r="C108" s="153" t="s">
        <v>51</v>
      </c>
      <c r="D108" s="154" t="s">
        <v>165</v>
      </c>
      <c r="E108" s="153" t="s">
        <v>9</v>
      </c>
      <c r="F108" s="189">
        <v>42920</v>
      </c>
      <c r="G108" s="189">
        <v>43188</v>
      </c>
      <c r="H108" s="175" t="s">
        <v>270</v>
      </c>
      <c r="I108" s="157">
        <v>1016182</v>
      </c>
      <c r="J108" s="187">
        <v>895484</v>
      </c>
      <c r="K108" s="175">
        <v>991879</v>
      </c>
      <c r="L108" s="158">
        <f t="shared" si="5"/>
        <v>97.608400857326743</v>
      </c>
      <c r="M108" s="175">
        <v>90</v>
      </c>
      <c r="N108" s="153" t="s">
        <v>10</v>
      </c>
    </row>
    <row r="109" spans="1:14" s="47" customFormat="1" ht="163.5" x14ac:dyDescent="0.25">
      <c r="A109" s="181"/>
      <c r="B109" s="181" t="s">
        <v>50</v>
      </c>
      <c r="C109" s="180" t="s">
        <v>51</v>
      </c>
      <c r="D109" s="181" t="s">
        <v>77</v>
      </c>
      <c r="E109" s="176"/>
      <c r="F109" s="176"/>
      <c r="G109" s="176"/>
      <c r="H109" s="176"/>
      <c r="I109" s="190"/>
      <c r="J109" s="191"/>
      <c r="K109" s="176"/>
      <c r="L109" s="158"/>
      <c r="M109" s="176"/>
      <c r="N109" s="176"/>
    </row>
    <row r="110" spans="1:14" s="47" customFormat="1" ht="166.5" x14ac:dyDescent="0.25">
      <c r="A110" s="153">
        <v>34</v>
      </c>
      <c r="B110" s="153" t="s">
        <v>50</v>
      </c>
      <c r="C110" s="153" t="s">
        <v>51</v>
      </c>
      <c r="D110" s="154" t="s">
        <v>166</v>
      </c>
      <c r="E110" s="153" t="s">
        <v>5</v>
      </c>
      <c r="F110" s="189">
        <v>43035</v>
      </c>
      <c r="G110" s="189">
        <v>43460</v>
      </c>
      <c r="H110" s="175" t="s">
        <v>270</v>
      </c>
      <c r="I110" s="175" t="s">
        <v>270</v>
      </c>
      <c r="J110" s="187">
        <v>4289995</v>
      </c>
      <c r="K110" s="175" t="s">
        <v>270</v>
      </c>
      <c r="L110" s="158" t="s">
        <v>270</v>
      </c>
      <c r="M110" s="175" t="s">
        <v>270</v>
      </c>
      <c r="N110" s="153" t="s">
        <v>10</v>
      </c>
    </row>
    <row r="111" spans="1:14" s="47" customFormat="1" ht="166.5" x14ac:dyDescent="0.25">
      <c r="A111" s="153">
        <v>35</v>
      </c>
      <c r="B111" s="153" t="s">
        <v>50</v>
      </c>
      <c r="C111" s="153" t="s">
        <v>51</v>
      </c>
      <c r="D111" s="154" t="s">
        <v>167</v>
      </c>
      <c r="E111" s="153" t="s">
        <v>32</v>
      </c>
      <c r="F111" s="189">
        <v>41312</v>
      </c>
      <c r="G111" s="189">
        <v>43256</v>
      </c>
      <c r="H111" s="157">
        <v>412656</v>
      </c>
      <c r="I111" s="157">
        <v>1000000</v>
      </c>
      <c r="J111" s="187">
        <v>3947736</v>
      </c>
      <c r="K111" s="175">
        <v>355403</v>
      </c>
      <c r="L111" s="158">
        <f t="shared" si="5"/>
        <v>35.540300000000002</v>
      </c>
      <c r="M111" s="175">
        <v>12</v>
      </c>
      <c r="N111" s="153" t="s">
        <v>10</v>
      </c>
    </row>
    <row r="112" spans="1:14" s="47" customFormat="1" ht="166.5" x14ac:dyDescent="0.25">
      <c r="A112" s="153">
        <v>36</v>
      </c>
      <c r="B112" s="153" t="s">
        <v>50</v>
      </c>
      <c r="C112" s="153" t="s">
        <v>51</v>
      </c>
      <c r="D112" s="154" t="s">
        <v>78</v>
      </c>
      <c r="E112" s="153" t="s">
        <v>73</v>
      </c>
      <c r="F112" s="189">
        <v>41600</v>
      </c>
      <c r="G112" s="189">
        <v>42925</v>
      </c>
      <c r="H112" s="157">
        <v>9186811</v>
      </c>
      <c r="I112" s="157">
        <v>254180</v>
      </c>
      <c r="J112" s="187">
        <v>10243150</v>
      </c>
      <c r="K112" s="175">
        <v>254179</v>
      </c>
      <c r="L112" s="158">
        <f t="shared" si="5"/>
        <v>99.999606578015573</v>
      </c>
      <c r="M112" s="176">
        <v>99</v>
      </c>
      <c r="N112" s="153" t="s">
        <v>10</v>
      </c>
    </row>
    <row r="113" spans="1:14" s="47" customFormat="1" ht="166.5" x14ac:dyDescent="0.25">
      <c r="A113" s="153">
        <v>37</v>
      </c>
      <c r="B113" s="153" t="s">
        <v>50</v>
      </c>
      <c r="C113" s="153" t="s">
        <v>51</v>
      </c>
      <c r="D113" s="154" t="s">
        <v>168</v>
      </c>
      <c r="E113" s="153" t="s">
        <v>8</v>
      </c>
      <c r="F113" s="189">
        <v>41317</v>
      </c>
      <c r="G113" s="189">
        <v>42990</v>
      </c>
      <c r="H113" s="157">
        <v>5080608</v>
      </c>
      <c r="I113" s="175" t="s">
        <v>270</v>
      </c>
      <c r="J113" s="187">
        <v>9438137</v>
      </c>
      <c r="K113" s="175" t="s">
        <v>270</v>
      </c>
      <c r="L113" s="158" t="s">
        <v>270</v>
      </c>
      <c r="M113" s="176">
        <v>61</v>
      </c>
      <c r="N113" s="153" t="s">
        <v>10</v>
      </c>
    </row>
    <row r="114" spans="1:14" s="47" customFormat="1" ht="166.5" x14ac:dyDescent="0.25">
      <c r="A114" s="153">
        <v>38</v>
      </c>
      <c r="B114" s="153" t="s">
        <v>50</v>
      </c>
      <c r="C114" s="153" t="s">
        <v>51</v>
      </c>
      <c r="D114" s="154" t="s">
        <v>431</v>
      </c>
      <c r="E114" s="153" t="s">
        <v>5</v>
      </c>
      <c r="F114" s="189">
        <v>43013</v>
      </c>
      <c r="G114" s="189">
        <v>43310</v>
      </c>
      <c r="H114" s="175" t="s">
        <v>270</v>
      </c>
      <c r="I114" s="175" t="s">
        <v>270</v>
      </c>
      <c r="J114" s="187">
        <v>2246064</v>
      </c>
      <c r="K114" s="175" t="s">
        <v>270</v>
      </c>
      <c r="L114" s="158" t="s">
        <v>270</v>
      </c>
      <c r="M114" s="175" t="s">
        <v>270</v>
      </c>
      <c r="N114" s="153" t="s">
        <v>10</v>
      </c>
    </row>
    <row r="115" spans="1:14" s="47" customFormat="1" ht="166.5" x14ac:dyDescent="0.25">
      <c r="A115" s="153">
        <v>39</v>
      </c>
      <c r="B115" s="153" t="s">
        <v>50</v>
      </c>
      <c r="C115" s="153" t="s">
        <v>51</v>
      </c>
      <c r="D115" s="154" t="s">
        <v>79</v>
      </c>
      <c r="E115" s="153" t="s">
        <v>58</v>
      </c>
      <c r="F115" s="189">
        <v>41304</v>
      </c>
      <c r="G115" s="189">
        <v>43158</v>
      </c>
      <c r="H115" s="157">
        <v>7687242</v>
      </c>
      <c r="I115" s="175" t="s">
        <v>270</v>
      </c>
      <c r="J115" s="187">
        <v>16427303</v>
      </c>
      <c r="K115" s="175" t="s">
        <v>270</v>
      </c>
      <c r="L115" s="158" t="s">
        <v>270</v>
      </c>
      <c r="M115" s="176">
        <v>55</v>
      </c>
      <c r="N115" s="153" t="s">
        <v>10</v>
      </c>
    </row>
    <row r="116" spans="1:14" s="47" customFormat="1" ht="166.5" x14ac:dyDescent="0.25">
      <c r="A116" s="153">
        <v>40</v>
      </c>
      <c r="B116" s="153" t="s">
        <v>50</v>
      </c>
      <c r="C116" s="153" t="s">
        <v>51</v>
      </c>
      <c r="D116" s="154" t="s">
        <v>80</v>
      </c>
      <c r="E116" s="153" t="s">
        <v>5</v>
      </c>
      <c r="F116" s="189">
        <v>41689</v>
      </c>
      <c r="G116" s="189">
        <v>43105</v>
      </c>
      <c r="H116" s="157">
        <v>3146618</v>
      </c>
      <c r="I116" s="157">
        <v>2000000</v>
      </c>
      <c r="J116" s="187">
        <v>18480615</v>
      </c>
      <c r="K116" s="175">
        <v>211425</v>
      </c>
      <c r="L116" s="158">
        <f t="shared" si="5"/>
        <v>10.571249999999999</v>
      </c>
      <c r="M116" s="176">
        <v>21</v>
      </c>
      <c r="N116" s="153" t="s">
        <v>10</v>
      </c>
    </row>
    <row r="117" spans="1:14" s="48" customFormat="1" ht="166.5" x14ac:dyDescent="0.25">
      <c r="A117" s="153">
        <v>41</v>
      </c>
      <c r="B117" s="153" t="s">
        <v>50</v>
      </c>
      <c r="C117" s="153" t="s">
        <v>51</v>
      </c>
      <c r="D117" s="154" t="s">
        <v>81</v>
      </c>
      <c r="E117" s="153" t="s">
        <v>5</v>
      </c>
      <c r="F117" s="153" t="s">
        <v>270</v>
      </c>
      <c r="G117" s="189" t="s">
        <v>270</v>
      </c>
      <c r="H117" s="175" t="s">
        <v>270</v>
      </c>
      <c r="I117" s="175">
        <v>1</v>
      </c>
      <c r="J117" s="187">
        <v>40000000</v>
      </c>
      <c r="K117" s="175" t="s">
        <v>270</v>
      </c>
      <c r="L117" s="158" t="s">
        <v>270</v>
      </c>
      <c r="M117" s="175" t="s">
        <v>270</v>
      </c>
      <c r="N117" s="153" t="s">
        <v>56</v>
      </c>
    </row>
    <row r="118" spans="1:14" s="48" customFormat="1" ht="166.5" x14ac:dyDescent="0.25">
      <c r="A118" s="153">
        <v>42</v>
      </c>
      <c r="B118" s="153" t="s">
        <v>50</v>
      </c>
      <c r="C118" s="153" t="s">
        <v>51</v>
      </c>
      <c r="D118" s="154" t="s">
        <v>82</v>
      </c>
      <c r="E118" s="153" t="s">
        <v>6</v>
      </c>
      <c r="F118" s="153" t="s">
        <v>270</v>
      </c>
      <c r="G118" s="189" t="s">
        <v>270</v>
      </c>
      <c r="H118" s="175" t="s">
        <v>270</v>
      </c>
      <c r="I118" s="175">
        <v>1</v>
      </c>
      <c r="J118" s="187">
        <v>33000000</v>
      </c>
      <c r="K118" s="175" t="s">
        <v>270</v>
      </c>
      <c r="L118" s="158" t="s">
        <v>270</v>
      </c>
      <c r="M118" s="175" t="s">
        <v>270</v>
      </c>
      <c r="N118" s="153" t="s">
        <v>56</v>
      </c>
    </row>
    <row r="119" spans="1:14" s="47" customFormat="1" ht="166.5" x14ac:dyDescent="0.25">
      <c r="A119" s="153">
        <v>43</v>
      </c>
      <c r="B119" s="153" t="s">
        <v>50</v>
      </c>
      <c r="C119" s="153" t="s">
        <v>51</v>
      </c>
      <c r="D119" s="154" t="s">
        <v>432</v>
      </c>
      <c r="E119" s="153" t="s">
        <v>58</v>
      </c>
      <c r="F119" s="153" t="s">
        <v>270</v>
      </c>
      <c r="G119" s="189" t="s">
        <v>270</v>
      </c>
      <c r="H119" s="175" t="s">
        <v>270</v>
      </c>
      <c r="I119" s="175">
        <v>1</v>
      </c>
      <c r="J119" s="187">
        <v>35000000</v>
      </c>
      <c r="K119" s="175" t="s">
        <v>270</v>
      </c>
      <c r="L119" s="158" t="s">
        <v>270</v>
      </c>
      <c r="M119" s="175" t="s">
        <v>270</v>
      </c>
      <c r="N119" s="153" t="s">
        <v>56</v>
      </c>
    </row>
    <row r="120" spans="1:14" ht="166.5" x14ac:dyDescent="0.25">
      <c r="A120" s="153">
        <v>44</v>
      </c>
      <c r="B120" s="153" t="s">
        <v>50</v>
      </c>
      <c r="C120" s="153" t="s">
        <v>51</v>
      </c>
      <c r="D120" s="154" t="s">
        <v>169</v>
      </c>
      <c r="E120" s="153" t="s">
        <v>2</v>
      </c>
      <c r="F120" s="189">
        <v>43062</v>
      </c>
      <c r="G120" s="189">
        <v>43651</v>
      </c>
      <c r="H120" s="175" t="s">
        <v>270</v>
      </c>
      <c r="I120" s="175" t="s">
        <v>270</v>
      </c>
      <c r="J120" s="187">
        <v>18985684</v>
      </c>
      <c r="K120" s="175" t="s">
        <v>270</v>
      </c>
      <c r="L120" s="158" t="s">
        <v>270</v>
      </c>
      <c r="M120" s="175" t="s">
        <v>270</v>
      </c>
      <c r="N120" s="153" t="s">
        <v>10</v>
      </c>
    </row>
    <row r="121" spans="1:14" ht="166.5" x14ac:dyDescent="0.25">
      <c r="A121" s="153">
        <v>45</v>
      </c>
      <c r="B121" s="153" t="s">
        <v>50</v>
      </c>
      <c r="C121" s="153" t="s">
        <v>51</v>
      </c>
      <c r="D121" s="154" t="s">
        <v>170</v>
      </c>
      <c r="E121" s="153" t="s">
        <v>2</v>
      </c>
      <c r="F121" s="153" t="s">
        <v>270</v>
      </c>
      <c r="G121" s="189" t="s">
        <v>270</v>
      </c>
      <c r="H121" s="175" t="s">
        <v>270</v>
      </c>
      <c r="I121" s="175">
        <v>1</v>
      </c>
      <c r="J121" s="187">
        <v>30000000</v>
      </c>
      <c r="K121" s="175" t="s">
        <v>270</v>
      </c>
      <c r="L121" s="158" t="s">
        <v>270</v>
      </c>
      <c r="M121" s="175" t="s">
        <v>270</v>
      </c>
      <c r="N121" s="153" t="s">
        <v>56</v>
      </c>
    </row>
    <row r="122" spans="1:14" ht="163.5" x14ac:dyDescent="0.25">
      <c r="A122" s="180"/>
      <c r="B122" s="180" t="s">
        <v>50</v>
      </c>
      <c r="C122" s="180" t="s">
        <v>51</v>
      </c>
      <c r="D122" s="181" t="s">
        <v>83</v>
      </c>
      <c r="E122" s="180"/>
      <c r="F122" s="153"/>
      <c r="G122" s="153"/>
      <c r="H122" s="157"/>
      <c r="I122" s="157"/>
      <c r="J122" s="183"/>
      <c r="K122" s="183"/>
      <c r="L122" s="158"/>
      <c r="M122" s="192"/>
      <c r="N122" s="193"/>
    </row>
    <row r="123" spans="1:14" ht="249.75" x14ac:dyDescent="0.25">
      <c r="A123" s="153">
        <v>46</v>
      </c>
      <c r="B123" s="153" t="s">
        <v>50</v>
      </c>
      <c r="C123" s="153" t="s">
        <v>51</v>
      </c>
      <c r="D123" s="154" t="s">
        <v>179</v>
      </c>
      <c r="E123" s="153" t="s">
        <v>687</v>
      </c>
      <c r="F123" s="189">
        <v>42843</v>
      </c>
      <c r="G123" s="189">
        <v>43481</v>
      </c>
      <c r="H123" s="157">
        <v>128082</v>
      </c>
      <c r="I123" s="157">
        <v>699098</v>
      </c>
      <c r="J123" s="187">
        <v>827180</v>
      </c>
      <c r="K123" s="175">
        <v>145643</v>
      </c>
      <c r="L123" s="158">
        <f t="shared" si="5"/>
        <v>20.83298764980017</v>
      </c>
      <c r="M123" s="175">
        <v>30</v>
      </c>
      <c r="N123" s="153" t="s">
        <v>10</v>
      </c>
    </row>
    <row r="124" spans="1:14" ht="249.75" x14ac:dyDescent="0.25">
      <c r="A124" s="153">
        <v>47</v>
      </c>
      <c r="B124" s="153" t="s">
        <v>50</v>
      </c>
      <c r="C124" s="153" t="s">
        <v>51</v>
      </c>
      <c r="D124" s="154" t="s">
        <v>178</v>
      </c>
      <c r="E124" s="153" t="s">
        <v>5</v>
      </c>
      <c r="F124" s="189">
        <v>41234</v>
      </c>
      <c r="G124" s="189">
        <v>43113</v>
      </c>
      <c r="H124" s="157">
        <v>4514224</v>
      </c>
      <c r="I124" s="157">
        <v>2877336</v>
      </c>
      <c r="J124" s="187">
        <v>7391560</v>
      </c>
      <c r="K124" s="175">
        <v>819043</v>
      </c>
      <c r="L124" s="158">
        <f t="shared" si="5"/>
        <v>28.465323479774348</v>
      </c>
      <c r="M124" s="176">
        <v>80</v>
      </c>
      <c r="N124" s="153" t="s">
        <v>10</v>
      </c>
    </row>
    <row r="125" spans="1:14" ht="166.5" x14ac:dyDescent="0.25">
      <c r="A125" s="153">
        <v>48</v>
      </c>
      <c r="B125" s="153" t="s">
        <v>50</v>
      </c>
      <c r="C125" s="153" t="s">
        <v>51</v>
      </c>
      <c r="D125" s="154" t="s">
        <v>84</v>
      </c>
      <c r="E125" s="153" t="s">
        <v>7</v>
      </c>
      <c r="F125" s="189">
        <v>42072</v>
      </c>
      <c r="G125" s="189">
        <v>43124</v>
      </c>
      <c r="H125" s="157">
        <v>780567</v>
      </c>
      <c r="I125" s="157">
        <v>600000</v>
      </c>
      <c r="J125" s="187">
        <v>2624340</v>
      </c>
      <c r="K125" s="175">
        <v>173830</v>
      </c>
      <c r="L125" s="158">
        <f t="shared" si="5"/>
        <v>28.971666666666668</v>
      </c>
      <c r="M125" s="176">
        <v>42</v>
      </c>
      <c r="N125" s="153" t="s">
        <v>10</v>
      </c>
    </row>
    <row r="126" spans="1:14" ht="249.75" x14ac:dyDescent="0.25">
      <c r="A126" s="153">
        <v>49</v>
      </c>
      <c r="B126" s="153" t="s">
        <v>50</v>
      </c>
      <c r="C126" s="153" t="s">
        <v>51</v>
      </c>
      <c r="D126" s="154" t="s">
        <v>305</v>
      </c>
      <c r="E126" s="153" t="s">
        <v>58</v>
      </c>
      <c r="F126" s="189">
        <v>41912</v>
      </c>
      <c r="G126" s="189">
        <v>43100</v>
      </c>
      <c r="H126" s="157">
        <v>1422052</v>
      </c>
      <c r="I126" s="157">
        <v>360000</v>
      </c>
      <c r="J126" s="187">
        <v>3549440</v>
      </c>
      <c r="K126" s="175" t="s">
        <v>270</v>
      </c>
      <c r="L126" s="158" t="s">
        <v>270</v>
      </c>
      <c r="M126" s="176">
        <v>50</v>
      </c>
      <c r="N126" s="153" t="s">
        <v>10</v>
      </c>
    </row>
    <row r="127" spans="1:14" ht="249.75" x14ac:dyDescent="0.25">
      <c r="A127" s="153">
        <v>50</v>
      </c>
      <c r="B127" s="153" t="s">
        <v>50</v>
      </c>
      <c r="C127" s="153" t="s">
        <v>51</v>
      </c>
      <c r="D127" s="154" t="s">
        <v>310</v>
      </c>
      <c r="E127" s="153" t="s">
        <v>41</v>
      </c>
      <c r="F127" s="189">
        <v>41955</v>
      </c>
      <c r="G127" s="189">
        <v>43131</v>
      </c>
      <c r="H127" s="157">
        <v>3025164</v>
      </c>
      <c r="I127" s="157">
        <v>300000</v>
      </c>
      <c r="J127" s="187">
        <v>3987500</v>
      </c>
      <c r="K127" s="175" t="s">
        <v>270</v>
      </c>
      <c r="L127" s="158" t="s">
        <v>270</v>
      </c>
      <c r="M127" s="176">
        <v>83</v>
      </c>
      <c r="N127" s="153" t="s">
        <v>10</v>
      </c>
    </row>
    <row r="128" spans="1:14" ht="249.75" x14ac:dyDescent="0.25">
      <c r="A128" s="153">
        <v>51</v>
      </c>
      <c r="B128" s="153" t="s">
        <v>50</v>
      </c>
      <c r="C128" s="153" t="s">
        <v>51</v>
      </c>
      <c r="D128" s="154" t="s">
        <v>306</v>
      </c>
      <c r="E128" s="153" t="s">
        <v>4</v>
      </c>
      <c r="F128" s="189">
        <v>42486</v>
      </c>
      <c r="G128" s="189">
        <v>43206</v>
      </c>
      <c r="H128" s="157">
        <v>1477390</v>
      </c>
      <c r="I128" s="157">
        <v>875000</v>
      </c>
      <c r="J128" s="187">
        <v>5540000</v>
      </c>
      <c r="K128" s="175">
        <v>874835</v>
      </c>
      <c r="L128" s="158">
        <f t="shared" si="5"/>
        <v>99.981142857142856</v>
      </c>
      <c r="M128" s="176">
        <v>44</v>
      </c>
      <c r="N128" s="153" t="s">
        <v>10</v>
      </c>
    </row>
    <row r="129" spans="1:14" ht="249.75" x14ac:dyDescent="0.25">
      <c r="A129" s="153">
        <v>52</v>
      </c>
      <c r="B129" s="153" t="s">
        <v>50</v>
      </c>
      <c r="C129" s="153" t="s">
        <v>51</v>
      </c>
      <c r="D129" s="154" t="s">
        <v>307</v>
      </c>
      <c r="E129" s="153" t="s">
        <v>41</v>
      </c>
      <c r="F129" s="189">
        <v>42654</v>
      </c>
      <c r="G129" s="189">
        <v>43259</v>
      </c>
      <c r="H129" s="175" t="s">
        <v>270</v>
      </c>
      <c r="I129" s="157">
        <v>250000</v>
      </c>
      <c r="J129" s="187">
        <v>6480000</v>
      </c>
      <c r="K129" s="175">
        <v>176292</v>
      </c>
      <c r="L129" s="158">
        <f t="shared" si="5"/>
        <v>70.516800000000003</v>
      </c>
      <c r="M129" s="176">
        <v>5</v>
      </c>
      <c r="N129" s="153" t="s">
        <v>10</v>
      </c>
    </row>
    <row r="130" spans="1:14" ht="166.5" x14ac:dyDescent="0.25">
      <c r="A130" s="153">
        <v>53</v>
      </c>
      <c r="B130" s="153" t="s">
        <v>50</v>
      </c>
      <c r="C130" s="153" t="s">
        <v>51</v>
      </c>
      <c r="D130" s="154" t="s">
        <v>311</v>
      </c>
      <c r="E130" s="153" t="s">
        <v>41</v>
      </c>
      <c r="F130" s="189">
        <v>43228</v>
      </c>
      <c r="G130" s="189" t="s">
        <v>270</v>
      </c>
      <c r="H130" s="175" t="s">
        <v>270</v>
      </c>
      <c r="I130" s="157">
        <v>500000</v>
      </c>
      <c r="J130" s="187">
        <v>5000000</v>
      </c>
      <c r="K130" s="175" t="s">
        <v>270</v>
      </c>
      <c r="L130" s="158" t="s">
        <v>270</v>
      </c>
      <c r="M130" s="176" t="s">
        <v>270</v>
      </c>
      <c r="N130" s="153" t="s">
        <v>10</v>
      </c>
    </row>
    <row r="131" spans="1:14" s="47" customFormat="1" ht="166.5" x14ac:dyDescent="0.25">
      <c r="A131" s="153">
        <v>54</v>
      </c>
      <c r="B131" s="153" t="s">
        <v>50</v>
      </c>
      <c r="C131" s="153" t="s">
        <v>51</v>
      </c>
      <c r="D131" s="154" t="s">
        <v>308</v>
      </c>
      <c r="E131" s="153" t="s">
        <v>41</v>
      </c>
      <c r="F131" s="189">
        <v>43041</v>
      </c>
      <c r="G131" s="189">
        <v>43304</v>
      </c>
      <c r="H131" s="175" t="s">
        <v>270</v>
      </c>
      <c r="I131" s="157">
        <v>469640</v>
      </c>
      <c r="J131" s="187">
        <v>469640</v>
      </c>
      <c r="K131" s="175" t="s">
        <v>270</v>
      </c>
      <c r="L131" s="158" t="s">
        <v>270</v>
      </c>
      <c r="M131" s="175" t="s">
        <v>270</v>
      </c>
      <c r="N131" s="153" t="s">
        <v>10</v>
      </c>
    </row>
    <row r="132" spans="1:14" s="47" customFormat="1" ht="166.5" x14ac:dyDescent="0.25">
      <c r="A132" s="153">
        <v>55</v>
      </c>
      <c r="B132" s="153" t="s">
        <v>50</v>
      </c>
      <c r="C132" s="153" t="s">
        <v>51</v>
      </c>
      <c r="D132" s="154" t="s">
        <v>433</v>
      </c>
      <c r="E132" s="153" t="s">
        <v>32</v>
      </c>
      <c r="F132" s="153" t="s">
        <v>270</v>
      </c>
      <c r="G132" s="189" t="s">
        <v>270</v>
      </c>
      <c r="H132" s="175" t="s">
        <v>270</v>
      </c>
      <c r="I132" s="157">
        <v>1000</v>
      </c>
      <c r="J132" s="187">
        <v>2500000</v>
      </c>
      <c r="K132" s="175" t="s">
        <v>270</v>
      </c>
      <c r="L132" s="158" t="s">
        <v>270</v>
      </c>
      <c r="M132" s="175" t="s">
        <v>270</v>
      </c>
      <c r="N132" s="153" t="s">
        <v>56</v>
      </c>
    </row>
    <row r="133" spans="1:14" s="48" customFormat="1" ht="163.5" x14ac:dyDescent="0.25">
      <c r="A133" s="180"/>
      <c r="B133" s="180" t="s">
        <v>50</v>
      </c>
      <c r="C133" s="180" t="s">
        <v>51</v>
      </c>
      <c r="D133" s="181" t="s">
        <v>85</v>
      </c>
      <c r="E133" s="180"/>
      <c r="F133" s="182"/>
      <c r="G133" s="182"/>
      <c r="H133" s="157"/>
      <c r="I133" s="157"/>
      <c r="J133" s="157"/>
      <c r="K133" s="175"/>
      <c r="L133" s="158"/>
      <c r="M133" s="188"/>
      <c r="N133" s="180"/>
    </row>
    <row r="134" spans="1:14" s="48" customFormat="1" ht="166.5" x14ac:dyDescent="0.25">
      <c r="A134" s="153">
        <v>56</v>
      </c>
      <c r="B134" s="153" t="s">
        <v>50</v>
      </c>
      <c r="C134" s="153" t="s">
        <v>51</v>
      </c>
      <c r="D134" s="154" t="s">
        <v>302</v>
      </c>
      <c r="E134" s="153" t="s">
        <v>41</v>
      </c>
      <c r="F134" s="189">
        <v>41997</v>
      </c>
      <c r="G134" s="189">
        <v>43100</v>
      </c>
      <c r="H134" s="157">
        <v>463133</v>
      </c>
      <c r="I134" s="157">
        <v>217867</v>
      </c>
      <c r="J134" s="157">
        <v>730500</v>
      </c>
      <c r="K134" s="175">
        <v>212871</v>
      </c>
      <c r="L134" s="158">
        <f t="shared" ref="L134:L137" si="6">100*K134/I134</f>
        <v>97.706857853644649</v>
      </c>
      <c r="M134" s="176">
        <v>94</v>
      </c>
      <c r="N134" s="153" t="s">
        <v>10</v>
      </c>
    </row>
    <row r="135" spans="1:14" s="47" customFormat="1" ht="333" x14ac:dyDescent="0.25">
      <c r="A135" s="153">
        <v>57</v>
      </c>
      <c r="B135" s="153" t="s">
        <v>50</v>
      </c>
      <c r="C135" s="153" t="s">
        <v>51</v>
      </c>
      <c r="D135" s="154" t="s">
        <v>171</v>
      </c>
      <c r="E135" s="153" t="s">
        <v>41</v>
      </c>
      <c r="F135" s="189">
        <v>42944</v>
      </c>
      <c r="G135" s="189">
        <v>43491</v>
      </c>
      <c r="H135" s="175" t="s">
        <v>270</v>
      </c>
      <c r="I135" s="157">
        <v>65000</v>
      </c>
      <c r="J135" s="157">
        <v>389400</v>
      </c>
      <c r="K135" s="175" t="s">
        <v>270</v>
      </c>
      <c r="L135" s="158" t="s">
        <v>270</v>
      </c>
      <c r="M135" s="175" t="s">
        <v>270</v>
      </c>
      <c r="N135" s="153" t="s">
        <v>10</v>
      </c>
    </row>
    <row r="136" spans="1:14" ht="409.5" x14ac:dyDescent="0.25">
      <c r="A136" s="153">
        <v>58</v>
      </c>
      <c r="B136" s="153" t="s">
        <v>50</v>
      </c>
      <c r="C136" s="153" t="s">
        <v>51</v>
      </c>
      <c r="D136" s="154" t="s">
        <v>312</v>
      </c>
      <c r="E136" s="153" t="s">
        <v>41</v>
      </c>
      <c r="F136" s="189">
        <v>42563</v>
      </c>
      <c r="G136" s="189">
        <v>42878</v>
      </c>
      <c r="H136" s="157">
        <v>532416</v>
      </c>
      <c r="I136" s="157">
        <v>91584</v>
      </c>
      <c r="J136" s="157">
        <v>624000</v>
      </c>
      <c r="K136" s="175" t="s">
        <v>270</v>
      </c>
      <c r="L136" s="158" t="s">
        <v>270</v>
      </c>
      <c r="M136" s="176">
        <v>94</v>
      </c>
      <c r="N136" s="153" t="s">
        <v>10</v>
      </c>
    </row>
    <row r="137" spans="1:14" s="47" customFormat="1" ht="409.5" x14ac:dyDescent="0.25">
      <c r="A137" s="153">
        <v>59</v>
      </c>
      <c r="B137" s="153" t="s">
        <v>50</v>
      </c>
      <c r="C137" s="153" t="s">
        <v>51</v>
      </c>
      <c r="D137" s="154" t="s">
        <v>327</v>
      </c>
      <c r="E137" s="153" t="s">
        <v>5</v>
      </c>
      <c r="F137" s="189">
        <v>43137</v>
      </c>
      <c r="G137" s="189" t="s">
        <v>270</v>
      </c>
      <c r="H137" s="175" t="s">
        <v>270</v>
      </c>
      <c r="I137" s="157">
        <v>250000</v>
      </c>
      <c r="J137" s="157">
        <v>552240</v>
      </c>
      <c r="K137" s="175">
        <v>182239</v>
      </c>
      <c r="L137" s="158">
        <f t="shared" si="6"/>
        <v>72.895600000000002</v>
      </c>
      <c r="M137" s="176" t="s">
        <v>270</v>
      </c>
      <c r="N137" s="153" t="s">
        <v>10</v>
      </c>
    </row>
    <row r="138" spans="1:14" ht="409.5" x14ac:dyDescent="0.25">
      <c r="A138" s="153">
        <v>60</v>
      </c>
      <c r="B138" s="153" t="s">
        <v>50</v>
      </c>
      <c r="C138" s="153" t="s">
        <v>51</v>
      </c>
      <c r="D138" s="154" t="s">
        <v>434</v>
      </c>
      <c r="E138" s="153" t="s">
        <v>58</v>
      </c>
      <c r="F138" s="153" t="s">
        <v>270</v>
      </c>
      <c r="G138" s="153" t="s">
        <v>270</v>
      </c>
      <c r="H138" s="175" t="s">
        <v>270</v>
      </c>
      <c r="I138" s="157">
        <v>1000</v>
      </c>
      <c r="J138" s="157">
        <v>2000000</v>
      </c>
      <c r="K138" s="175" t="s">
        <v>270</v>
      </c>
      <c r="L138" s="158" t="s">
        <v>270</v>
      </c>
      <c r="M138" s="176" t="s">
        <v>270</v>
      </c>
      <c r="N138" s="153" t="s">
        <v>56</v>
      </c>
    </row>
    <row r="139" spans="1:14" ht="355.5" customHeight="1" x14ac:dyDescent="0.25">
      <c r="A139" s="153">
        <v>5</v>
      </c>
      <c r="B139" s="153" t="s">
        <v>86</v>
      </c>
      <c r="C139" s="153" t="s">
        <v>353</v>
      </c>
      <c r="D139" s="161" t="s">
        <v>154</v>
      </c>
      <c r="E139" s="153" t="s">
        <v>75</v>
      </c>
      <c r="F139" s="175" t="s">
        <v>270</v>
      </c>
      <c r="G139" s="175" t="s">
        <v>270</v>
      </c>
      <c r="H139" s="175" t="s">
        <v>270</v>
      </c>
      <c r="I139" s="157">
        <v>800000</v>
      </c>
      <c r="J139" s="157">
        <v>5000000</v>
      </c>
      <c r="K139" s="175" t="s">
        <v>270</v>
      </c>
      <c r="L139" s="158" t="s">
        <v>270</v>
      </c>
      <c r="M139" s="175" t="s">
        <v>270</v>
      </c>
      <c r="N139" s="223" t="s">
        <v>789</v>
      </c>
    </row>
    <row r="140" spans="1:14" ht="366.75" customHeight="1" x14ac:dyDescent="0.25">
      <c r="A140" s="153">
        <v>1</v>
      </c>
      <c r="B140" s="153" t="s">
        <v>87</v>
      </c>
      <c r="C140" s="153" t="s">
        <v>353</v>
      </c>
      <c r="D140" s="154" t="s">
        <v>467</v>
      </c>
      <c r="E140" s="153" t="s">
        <v>5</v>
      </c>
      <c r="F140" s="155">
        <v>41592</v>
      </c>
      <c r="G140" s="155">
        <v>43253</v>
      </c>
      <c r="H140" s="157">
        <v>79596700</v>
      </c>
      <c r="I140" s="157">
        <v>26227648</v>
      </c>
      <c r="J140" s="157">
        <v>118747000</v>
      </c>
      <c r="K140" s="157">
        <v>26227648</v>
      </c>
      <c r="L140" s="177">
        <f t="shared" ref="L140:L197" si="7">100*K140/I140</f>
        <v>100</v>
      </c>
      <c r="M140" s="176">
        <v>65</v>
      </c>
      <c r="N140" s="153" t="s">
        <v>10</v>
      </c>
    </row>
    <row r="141" spans="1:14" ht="374.25" customHeight="1" x14ac:dyDescent="0.25">
      <c r="A141" s="153">
        <v>2</v>
      </c>
      <c r="B141" s="153" t="s">
        <v>87</v>
      </c>
      <c r="C141" s="153" t="s">
        <v>353</v>
      </c>
      <c r="D141" s="154" t="s">
        <v>144</v>
      </c>
      <c r="E141" s="153" t="s">
        <v>5</v>
      </c>
      <c r="F141" s="155">
        <v>42851</v>
      </c>
      <c r="G141" s="155">
        <v>43359</v>
      </c>
      <c r="H141" s="157">
        <v>6982141</v>
      </c>
      <c r="I141" s="157">
        <v>23212000</v>
      </c>
      <c r="J141" s="157">
        <v>23212000</v>
      </c>
      <c r="K141" s="157">
        <v>11365812</v>
      </c>
      <c r="L141" s="177">
        <f t="shared" si="7"/>
        <v>48.965242116146818</v>
      </c>
      <c r="M141" s="176">
        <v>75</v>
      </c>
      <c r="N141" s="153" t="s">
        <v>10</v>
      </c>
    </row>
    <row r="142" spans="1:14" ht="393" customHeight="1" x14ac:dyDescent="0.25">
      <c r="A142" s="153">
        <v>3</v>
      </c>
      <c r="B142" s="153" t="s">
        <v>87</v>
      </c>
      <c r="C142" s="153" t="s">
        <v>353</v>
      </c>
      <c r="D142" s="154" t="s">
        <v>280</v>
      </c>
      <c r="E142" s="153" t="s">
        <v>32</v>
      </c>
      <c r="F142" s="155">
        <v>42935</v>
      </c>
      <c r="G142" s="155">
        <v>43356</v>
      </c>
      <c r="H142" s="175" t="s">
        <v>270</v>
      </c>
      <c r="I142" s="157">
        <v>2717000</v>
      </c>
      <c r="J142" s="157">
        <v>2717000</v>
      </c>
      <c r="K142" s="157">
        <v>700000</v>
      </c>
      <c r="L142" s="177">
        <f t="shared" si="7"/>
        <v>25.763709974236289</v>
      </c>
      <c r="M142" s="159">
        <v>20</v>
      </c>
      <c r="N142" s="153" t="s">
        <v>10</v>
      </c>
    </row>
    <row r="143" spans="1:14" ht="294.75" customHeight="1" x14ac:dyDescent="0.25">
      <c r="A143" s="153">
        <v>4</v>
      </c>
      <c r="B143" s="153" t="s">
        <v>87</v>
      </c>
      <c r="C143" s="153" t="s">
        <v>353</v>
      </c>
      <c r="D143" s="154" t="s">
        <v>145</v>
      </c>
      <c r="E143" s="153" t="s">
        <v>73</v>
      </c>
      <c r="F143" s="155">
        <v>42948</v>
      </c>
      <c r="G143" s="155">
        <v>43474</v>
      </c>
      <c r="H143" s="175" t="s">
        <v>270</v>
      </c>
      <c r="I143" s="157">
        <v>15992000</v>
      </c>
      <c r="J143" s="157">
        <v>15992000</v>
      </c>
      <c r="K143" s="157">
        <v>5419279</v>
      </c>
      <c r="L143" s="177">
        <f t="shared" si="7"/>
        <v>33.887437468734369</v>
      </c>
      <c r="M143" s="159">
        <v>55</v>
      </c>
      <c r="N143" s="153" t="s">
        <v>10</v>
      </c>
    </row>
    <row r="144" spans="1:14" ht="294.75" customHeight="1" x14ac:dyDescent="0.25">
      <c r="A144" s="153">
        <v>1</v>
      </c>
      <c r="B144" s="153" t="s">
        <v>578</v>
      </c>
      <c r="C144" s="153" t="s">
        <v>51</v>
      </c>
      <c r="D144" s="154" t="s">
        <v>478</v>
      </c>
      <c r="E144" s="153" t="s">
        <v>41</v>
      </c>
      <c r="F144" s="155">
        <v>43101</v>
      </c>
      <c r="G144" s="155">
        <v>43465</v>
      </c>
      <c r="H144" s="175" t="s">
        <v>270</v>
      </c>
      <c r="I144" s="157">
        <v>244163</v>
      </c>
      <c r="J144" s="157">
        <v>244163</v>
      </c>
      <c r="K144" s="157">
        <v>99609</v>
      </c>
      <c r="L144" s="177">
        <f t="shared" si="7"/>
        <v>40.796107518338161</v>
      </c>
      <c r="M144" s="175" t="s">
        <v>270</v>
      </c>
      <c r="N144" s="153" t="s">
        <v>10</v>
      </c>
    </row>
    <row r="145" spans="1:14" ht="287.25" customHeight="1" x14ac:dyDescent="0.25">
      <c r="A145" s="153">
        <v>2</v>
      </c>
      <c r="B145" s="153" t="s">
        <v>578</v>
      </c>
      <c r="C145" s="153" t="s">
        <v>51</v>
      </c>
      <c r="D145" s="154" t="s">
        <v>479</v>
      </c>
      <c r="E145" s="153" t="s">
        <v>41</v>
      </c>
      <c r="F145" s="155">
        <v>43101</v>
      </c>
      <c r="G145" s="155">
        <v>43465</v>
      </c>
      <c r="H145" s="175" t="s">
        <v>270</v>
      </c>
      <c r="I145" s="157">
        <v>77473</v>
      </c>
      <c r="J145" s="157">
        <v>77473</v>
      </c>
      <c r="K145" s="157">
        <v>12023</v>
      </c>
      <c r="L145" s="177">
        <f t="shared" si="7"/>
        <v>15.518954990770979</v>
      </c>
      <c r="M145" s="175" t="s">
        <v>270</v>
      </c>
      <c r="N145" s="153" t="s">
        <v>10</v>
      </c>
    </row>
    <row r="146" spans="1:14" ht="279.75" customHeight="1" x14ac:dyDescent="0.25">
      <c r="A146" s="153">
        <v>3</v>
      </c>
      <c r="B146" s="153" t="s">
        <v>578</v>
      </c>
      <c r="C146" s="153" t="s">
        <v>51</v>
      </c>
      <c r="D146" s="154" t="s">
        <v>480</v>
      </c>
      <c r="E146" s="153" t="s">
        <v>41</v>
      </c>
      <c r="F146" s="155">
        <v>43101</v>
      </c>
      <c r="G146" s="155">
        <v>43465</v>
      </c>
      <c r="H146" s="175" t="s">
        <v>270</v>
      </c>
      <c r="I146" s="157">
        <v>7999</v>
      </c>
      <c r="J146" s="157">
        <v>7999</v>
      </c>
      <c r="K146" s="157">
        <v>7999</v>
      </c>
      <c r="L146" s="177">
        <f t="shared" si="7"/>
        <v>100</v>
      </c>
      <c r="M146" s="175">
        <v>100</v>
      </c>
      <c r="N146" s="153" t="s">
        <v>3</v>
      </c>
    </row>
    <row r="147" spans="1:14" ht="287.25" customHeight="1" x14ac:dyDescent="0.25">
      <c r="A147" s="153">
        <v>4</v>
      </c>
      <c r="B147" s="153" t="s">
        <v>578</v>
      </c>
      <c r="C147" s="153" t="s">
        <v>51</v>
      </c>
      <c r="D147" s="154" t="s">
        <v>481</v>
      </c>
      <c r="E147" s="153" t="s">
        <v>41</v>
      </c>
      <c r="F147" s="155">
        <v>43101</v>
      </c>
      <c r="G147" s="155">
        <v>43465</v>
      </c>
      <c r="H147" s="175" t="s">
        <v>270</v>
      </c>
      <c r="I147" s="157">
        <v>40332</v>
      </c>
      <c r="J147" s="157">
        <v>40332</v>
      </c>
      <c r="K147" s="175" t="s">
        <v>270</v>
      </c>
      <c r="L147" s="177" t="s">
        <v>270</v>
      </c>
      <c r="M147" s="175" t="s">
        <v>270</v>
      </c>
      <c r="N147" s="153" t="s">
        <v>10</v>
      </c>
    </row>
    <row r="148" spans="1:14" ht="287.25" customHeight="1" x14ac:dyDescent="0.25">
      <c r="A148" s="153">
        <v>5</v>
      </c>
      <c r="B148" s="153" t="s">
        <v>578</v>
      </c>
      <c r="C148" s="153" t="s">
        <v>51</v>
      </c>
      <c r="D148" s="154" t="s">
        <v>482</v>
      </c>
      <c r="E148" s="153" t="s">
        <v>41</v>
      </c>
      <c r="F148" s="155">
        <v>43101</v>
      </c>
      <c r="G148" s="155">
        <v>43465</v>
      </c>
      <c r="H148" s="175" t="s">
        <v>270</v>
      </c>
      <c r="I148" s="157">
        <v>77874</v>
      </c>
      <c r="J148" s="157">
        <v>77874</v>
      </c>
      <c r="K148" s="157">
        <v>15273</v>
      </c>
      <c r="L148" s="177">
        <f t="shared" si="7"/>
        <v>19.612450882194313</v>
      </c>
      <c r="M148" s="175" t="s">
        <v>270</v>
      </c>
      <c r="N148" s="153" t="s">
        <v>10</v>
      </c>
    </row>
    <row r="149" spans="1:14" ht="249.75" x14ac:dyDescent="0.25">
      <c r="A149" s="153">
        <v>6</v>
      </c>
      <c r="B149" s="153" t="s">
        <v>578</v>
      </c>
      <c r="C149" s="153" t="s">
        <v>51</v>
      </c>
      <c r="D149" s="154" t="s">
        <v>90</v>
      </c>
      <c r="E149" s="153" t="s">
        <v>41</v>
      </c>
      <c r="F149" s="155">
        <v>43101</v>
      </c>
      <c r="G149" s="155">
        <v>43465</v>
      </c>
      <c r="H149" s="175" t="s">
        <v>270</v>
      </c>
      <c r="I149" s="157">
        <v>152406</v>
      </c>
      <c r="J149" s="157">
        <v>152406</v>
      </c>
      <c r="K149" s="157">
        <v>130665</v>
      </c>
      <c r="L149" s="177">
        <f t="shared" si="7"/>
        <v>85.734813590016145</v>
      </c>
      <c r="M149" s="175" t="s">
        <v>270</v>
      </c>
      <c r="N149" s="153" t="s">
        <v>10</v>
      </c>
    </row>
    <row r="150" spans="1:14" ht="279.75" customHeight="1" x14ac:dyDescent="0.25">
      <c r="A150" s="153">
        <v>7</v>
      </c>
      <c r="B150" s="153" t="s">
        <v>578</v>
      </c>
      <c r="C150" s="153" t="s">
        <v>51</v>
      </c>
      <c r="D150" s="154" t="s">
        <v>483</v>
      </c>
      <c r="E150" s="153" t="s">
        <v>41</v>
      </c>
      <c r="F150" s="155">
        <v>43101</v>
      </c>
      <c r="G150" s="155">
        <v>43465</v>
      </c>
      <c r="H150" s="175" t="s">
        <v>270</v>
      </c>
      <c r="I150" s="157">
        <v>21000</v>
      </c>
      <c r="J150" s="157">
        <v>21000</v>
      </c>
      <c r="K150" s="157">
        <v>11000</v>
      </c>
      <c r="L150" s="177">
        <f t="shared" si="7"/>
        <v>52.38095238095238</v>
      </c>
      <c r="M150" s="175" t="s">
        <v>270</v>
      </c>
      <c r="N150" s="153" t="s">
        <v>10</v>
      </c>
    </row>
    <row r="151" spans="1:14" ht="249.75" x14ac:dyDescent="0.25">
      <c r="A151" s="153">
        <v>8</v>
      </c>
      <c r="B151" s="153" t="s">
        <v>578</v>
      </c>
      <c r="C151" s="153" t="s">
        <v>51</v>
      </c>
      <c r="D151" s="154" t="s">
        <v>484</v>
      </c>
      <c r="E151" s="153" t="s">
        <v>41</v>
      </c>
      <c r="F151" s="155">
        <v>43101</v>
      </c>
      <c r="G151" s="155">
        <v>43465</v>
      </c>
      <c r="H151" s="175" t="s">
        <v>270</v>
      </c>
      <c r="I151" s="157">
        <v>815403</v>
      </c>
      <c r="J151" s="157">
        <v>815403</v>
      </c>
      <c r="K151" s="157">
        <v>429103</v>
      </c>
      <c r="L151" s="177">
        <f t="shared" si="7"/>
        <v>52.624653085652128</v>
      </c>
      <c r="M151" s="175" t="s">
        <v>270</v>
      </c>
      <c r="N151" s="153" t="s">
        <v>10</v>
      </c>
    </row>
    <row r="152" spans="1:14" ht="249.75" x14ac:dyDescent="0.25">
      <c r="A152" s="153">
        <v>9</v>
      </c>
      <c r="B152" s="153" t="s">
        <v>578</v>
      </c>
      <c r="C152" s="153" t="s">
        <v>51</v>
      </c>
      <c r="D152" s="154" t="s">
        <v>485</v>
      </c>
      <c r="E152" s="153" t="s">
        <v>41</v>
      </c>
      <c r="F152" s="155">
        <v>43101</v>
      </c>
      <c r="G152" s="155">
        <v>43465</v>
      </c>
      <c r="H152" s="175" t="s">
        <v>270</v>
      </c>
      <c r="I152" s="157">
        <v>53798</v>
      </c>
      <c r="J152" s="157">
        <v>53798</v>
      </c>
      <c r="K152" s="157">
        <v>13361</v>
      </c>
      <c r="L152" s="177">
        <f t="shared" si="7"/>
        <v>24.835495743336182</v>
      </c>
      <c r="M152" s="175" t="s">
        <v>270</v>
      </c>
      <c r="N152" s="153" t="s">
        <v>10</v>
      </c>
    </row>
    <row r="153" spans="1:14" ht="298.5" customHeight="1" x14ac:dyDescent="0.25">
      <c r="A153" s="153">
        <v>10</v>
      </c>
      <c r="B153" s="153" t="s">
        <v>578</v>
      </c>
      <c r="C153" s="153" t="s">
        <v>51</v>
      </c>
      <c r="D153" s="154" t="s">
        <v>486</v>
      </c>
      <c r="E153" s="153" t="s">
        <v>41</v>
      </c>
      <c r="F153" s="155">
        <v>43101</v>
      </c>
      <c r="G153" s="155">
        <v>43465</v>
      </c>
      <c r="H153" s="175" t="s">
        <v>270</v>
      </c>
      <c r="I153" s="157">
        <v>10158</v>
      </c>
      <c r="J153" s="157">
        <v>10158</v>
      </c>
      <c r="K153" s="157">
        <v>6159</v>
      </c>
      <c r="L153" s="177">
        <f t="shared" si="7"/>
        <v>60.632014176018899</v>
      </c>
      <c r="M153" s="175" t="s">
        <v>270</v>
      </c>
      <c r="N153" s="153" t="s">
        <v>10</v>
      </c>
    </row>
    <row r="154" spans="1:14" ht="249.75" x14ac:dyDescent="0.25">
      <c r="A154" s="153">
        <v>11</v>
      </c>
      <c r="B154" s="153" t="s">
        <v>578</v>
      </c>
      <c r="C154" s="153" t="s">
        <v>51</v>
      </c>
      <c r="D154" s="154" t="s">
        <v>439</v>
      </c>
      <c r="E154" s="153" t="s">
        <v>41</v>
      </c>
      <c r="F154" s="155">
        <v>43101</v>
      </c>
      <c r="G154" s="155">
        <v>43465</v>
      </c>
      <c r="H154" s="175" t="s">
        <v>270</v>
      </c>
      <c r="I154" s="157">
        <v>12219</v>
      </c>
      <c r="J154" s="157">
        <v>12219</v>
      </c>
      <c r="K154" s="157">
        <v>3383</v>
      </c>
      <c r="L154" s="177">
        <f t="shared" si="7"/>
        <v>27.686390048285457</v>
      </c>
      <c r="M154" s="175" t="s">
        <v>270</v>
      </c>
      <c r="N154" s="153" t="s">
        <v>10</v>
      </c>
    </row>
    <row r="155" spans="1:14" ht="249.75" x14ac:dyDescent="0.25">
      <c r="A155" s="153">
        <v>12</v>
      </c>
      <c r="B155" s="153" t="s">
        <v>578</v>
      </c>
      <c r="C155" s="153" t="s">
        <v>51</v>
      </c>
      <c r="D155" s="154" t="s">
        <v>487</v>
      </c>
      <c r="E155" s="153" t="s">
        <v>41</v>
      </c>
      <c r="F155" s="155">
        <v>43101</v>
      </c>
      <c r="G155" s="155">
        <v>43465</v>
      </c>
      <c r="H155" s="175" t="s">
        <v>270</v>
      </c>
      <c r="I155" s="157">
        <v>73164</v>
      </c>
      <c r="J155" s="157">
        <v>73164</v>
      </c>
      <c r="K155" s="157">
        <v>9167</v>
      </c>
      <c r="L155" s="177">
        <f t="shared" si="7"/>
        <v>12.529386036848724</v>
      </c>
      <c r="M155" s="175" t="s">
        <v>270</v>
      </c>
      <c r="N155" s="153" t="s">
        <v>10</v>
      </c>
    </row>
    <row r="156" spans="1:14" ht="249.75" x14ac:dyDescent="0.25">
      <c r="A156" s="153">
        <v>13</v>
      </c>
      <c r="B156" s="153" t="s">
        <v>578</v>
      </c>
      <c r="C156" s="153" t="s">
        <v>51</v>
      </c>
      <c r="D156" s="154" t="s">
        <v>488</v>
      </c>
      <c r="E156" s="153" t="s">
        <v>41</v>
      </c>
      <c r="F156" s="155">
        <v>43101</v>
      </c>
      <c r="G156" s="155">
        <v>43465</v>
      </c>
      <c r="H156" s="175" t="s">
        <v>270</v>
      </c>
      <c r="I156" s="157">
        <v>3693</v>
      </c>
      <c r="J156" s="157">
        <v>3693</v>
      </c>
      <c r="K156" s="157">
        <v>2435</v>
      </c>
      <c r="L156" s="177">
        <f t="shared" si="7"/>
        <v>65.935553750338485</v>
      </c>
      <c r="M156" s="175" t="s">
        <v>270</v>
      </c>
      <c r="N156" s="153" t="s">
        <v>10</v>
      </c>
    </row>
    <row r="157" spans="1:14" ht="333" x14ac:dyDescent="0.25">
      <c r="A157" s="153">
        <v>14</v>
      </c>
      <c r="B157" s="153" t="s">
        <v>578</v>
      </c>
      <c r="C157" s="153" t="s">
        <v>51</v>
      </c>
      <c r="D157" s="154" t="s">
        <v>489</v>
      </c>
      <c r="E157" s="153" t="s">
        <v>41</v>
      </c>
      <c r="F157" s="155">
        <v>43101</v>
      </c>
      <c r="G157" s="155" t="s">
        <v>270</v>
      </c>
      <c r="H157" s="175" t="s">
        <v>270</v>
      </c>
      <c r="I157" s="157">
        <v>5547</v>
      </c>
      <c r="J157" s="157">
        <v>5547</v>
      </c>
      <c r="K157" s="157">
        <v>3009</v>
      </c>
      <c r="L157" s="177">
        <f t="shared" si="7"/>
        <v>54.245538128718223</v>
      </c>
      <c r="M157" s="175" t="s">
        <v>270</v>
      </c>
      <c r="N157" s="153" t="s">
        <v>10</v>
      </c>
    </row>
    <row r="158" spans="1:14" ht="249.75" x14ac:dyDescent="0.25">
      <c r="A158" s="153">
        <v>15</v>
      </c>
      <c r="B158" s="153" t="s">
        <v>578</v>
      </c>
      <c r="C158" s="153" t="s">
        <v>51</v>
      </c>
      <c r="D158" s="154" t="s">
        <v>490</v>
      </c>
      <c r="E158" s="153" t="s">
        <v>41</v>
      </c>
      <c r="F158" s="155">
        <v>43101</v>
      </c>
      <c r="G158" s="155">
        <v>43465</v>
      </c>
      <c r="H158" s="175" t="s">
        <v>270</v>
      </c>
      <c r="I158" s="157">
        <v>30000</v>
      </c>
      <c r="J158" s="157">
        <v>30000</v>
      </c>
      <c r="K158" s="157">
        <v>10455</v>
      </c>
      <c r="L158" s="177">
        <f t="shared" si="7"/>
        <v>34.85</v>
      </c>
      <c r="M158" s="175" t="s">
        <v>270</v>
      </c>
      <c r="N158" s="153" t="s">
        <v>10</v>
      </c>
    </row>
    <row r="159" spans="1:14" ht="249.75" x14ac:dyDescent="0.25">
      <c r="A159" s="153">
        <v>16</v>
      </c>
      <c r="B159" s="153" t="s">
        <v>578</v>
      </c>
      <c r="C159" s="153" t="s">
        <v>51</v>
      </c>
      <c r="D159" s="154" t="s">
        <v>491</v>
      </c>
      <c r="E159" s="153" t="s">
        <v>41</v>
      </c>
      <c r="F159" s="155">
        <v>43101</v>
      </c>
      <c r="G159" s="155">
        <v>43465</v>
      </c>
      <c r="H159" s="175" t="s">
        <v>270</v>
      </c>
      <c r="I159" s="157">
        <v>851</v>
      </c>
      <c r="J159" s="157">
        <v>851</v>
      </c>
      <c r="K159" s="157">
        <v>851</v>
      </c>
      <c r="L159" s="177">
        <f t="shared" si="7"/>
        <v>100</v>
      </c>
      <c r="M159" s="175">
        <v>100</v>
      </c>
      <c r="N159" s="153" t="s">
        <v>3</v>
      </c>
    </row>
    <row r="160" spans="1:14" ht="249.75" x14ac:dyDescent="0.25">
      <c r="A160" s="153">
        <v>17</v>
      </c>
      <c r="B160" s="153" t="s">
        <v>578</v>
      </c>
      <c r="C160" s="153" t="s">
        <v>51</v>
      </c>
      <c r="D160" s="154" t="s">
        <v>492</v>
      </c>
      <c r="E160" s="153" t="s">
        <v>41</v>
      </c>
      <c r="F160" s="155">
        <v>43101</v>
      </c>
      <c r="G160" s="155">
        <v>43465</v>
      </c>
      <c r="H160" s="175" t="s">
        <v>270</v>
      </c>
      <c r="I160" s="157">
        <v>89064</v>
      </c>
      <c r="J160" s="157">
        <v>89064</v>
      </c>
      <c r="K160" s="157">
        <v>73851</v>
      </c>
      <c r="L160" s="177">
        <f t="shared" si="7"/>
        <v>82.919024521692265</v>
      </c>
      <c r="M160" s="175" t="s">
        <v>270</v>
      </c>
      <c r="N160" s="153" t="s">
        <v>10</v>
      </c>
    </row>
    <row r="161" spans="1:14" ht="283.5" customHeight="1" x14ac:dyDescent="0.25">
      <c r="A161" s="153">
        <v>18</v>
      </c>
      <c r="B161" s="153" t="s">
        <v>578</v>
      </c>
      <c r="C161" s="153" t="s">
        <v>51</v>
      </c>
      <c r="D161" s="154" t="s">
        <v>370</v>
      </c>
      <c r="E161" s="153" t="s">
        <v>41</v>
      </c>
      <c r="F161" s="155">
        <v>41327</v>
      </c>
      <c r="G161" s="155">
        <v>43453</v>
      </c>
      <c r="H161" s="175" t="s">
        <v>270</v>
      </c>
      <c r="I161" s="157">
        <v>49994</v>
      </c>
      <c r="J161" s="157">
        <v>49994</v>
      </c>
      <c r="K161" s="157">
        <v>6998</v>
      </c>
      <c r="L161" s="177">
        <f t="shared" si="7"/>
        <v>13.997679721566588</v>
      </c>
      <c r="M161" s="175" t="s">
        <v>270</v>
      </c>
      <c r="N161" s="153" t="s">
        <v>10</v>
      </c>
    </row>
    <row r="162" spans="1:14" ht="249.75" x14ac:dyDescent="0.25">
      <c r="A162" s="153">
        <v>19</v>
      </c>
      <c r="B162" s="153" t="s">
        <v>578</v>
      </c>
      <c r="C162" s="153" t="s">
        <v>51</v>
      </c>
      <c r="D162" s="154" t="s">
        <v>493</v>
      </c>
      <c r="E162" s="153" t="s">
        <v>5</v>
      </c>
      <c r="F162" s="155">
        <v>42842</v>
      </c>
      <c r="G162" s="155">
        <v>43390</v>
      </c>
      <c r="H162" s="157">
        <v>7219461</v>
      </c>
      <c r="I162" s="157">
        <v>5003539</v>
      </c>
      <c r="J162" s="157">
        <v>12223000</v>
      </c>
      <c r="K162" s="157">
        <v>2470288</v>
      </c>
      <c r="L162" s="177">
        <f t="shared" si="7"/>
        <v>49.370815336904542</v>
      </c>
      <c r="M162" s="175">
        <v>75</v>
      </c>
      <c r="N162" s="153" t="s">
        <v>10</v>
      </c>
    </row>
    <row r="163" spans="1:14" ht="249.75" x14ac:dyDescent="0.25">
      <c r="A163" s="153">
        <v>20</v>
      </c>
      <c r="B163" s="153" t="s">
        <v>578</v>
      </c>
      <c r="C163" s="153" t="s">
        <v>51</v>
      </c>
      <c r="D163" s="154" t="s">
        <v>494</v>
      </c>
      <c r="E163" s="153" t="s">
        <v>32</v>
      </c>
      <c r="F163" s="155" t="s">
        <v>270</v>
      </c>
      <c r="G163" s="155" t="s">
        <v>270</v>
      </c>
      <c r="H163" s="157">
        <v>339840</v>
      </c>
      <c r="I163" s="157">
        <v>9952160</v>
      </c>
      <c r="J163" s="157">
        <v>10292000</v>
      </c>
      <c r="K163" s="175" t="s">
        <v>270</v>
      </c>
      <c r="L163" s="177" t="s">
        <v>270</v>
      </c>
      <c r="M163" s="175" t="s">
        <v>270</v>
      </c>
      <c r="N163" s="153" t="s">
        <v>10</v>
      </c>
    </row>
    <row r="164" spans="1:14" ht="249.75" x14ac:dyDescent="0.25">
      <c r="A164" s="153">
        <v>1</v>
      </c>
      <c r="B164" s="160" t="s">
        <v>91</v>
      </c>
      <c r="C164" s="160" t="s">
        <v>31</v>
      </c>
      <c r="D164" s="166" t="s">
        <v>336</v>
      </c>
      <c r="E164" s="160" t="s">
        <v>6</v>
      </c>
      <c r="F164" s="155">
        <v>43179</v>
      </c>
      <c r="G164" s="155">
        <v>43328</v>
      </c>
      <c r="H164" s="175" t="s">
        <v>270</v>
      </c>
      <c r="I164" s="164">
        <v>2000000</v>
      </c>
      <c r="J164" s="164">
        <v>756250</v>
      </c>
      <c r="K164" s="164">
        <v>378125</v>
      </c>
      <c r="L164" s="158">
        <f>100*K164/I164</f>
        <v>18.90625</v>
      </c>
      <c r="M164" s="165">
        <v>50</v>
      </c>
      <c r="N164" s="160" t="s">
        <v>10</v>
      </c>
    </row>
    <row r="165" spans="1:14" ht="249.75" x14ac:dyDescent="0.25">
      <c r="A165" s="160">
        <v>2</v>
      </c>
      <c r="B165" s="160" t="s">
        <v>91</v>
      </c>
      <c r="C165" s="160" t="s">
        <v>31</v>
      </c>
      <c r="D165" s="166" t="s">
        <v>336</v>
      </c>
      <c r="E165" s="160" t="s">
        <v>6</v>
      </c>
      <c r="F165" s="162">
        <v>43356</v>
      </c>
      <c r="G165" s="162" t="s">
        <v>270</v>
      </c>
      <c r="H165" s="162" t="s">
        <v>270</v>
      </c>
      <c r="I165" s="164">
        <v>3000000</v>
      </c>
      <c r="J165" s="164">
        <v>1507000</v>
      </c>
      <c r="K165" s="163" t="s">
        <v>270</v>
      </c>
      <c r="L165" s="158" t="s">
        <v>270</v>
      </c>
      <c r="M165" s="165" t="s">
        <v>270</v>
      </c>
      <c r="N165" s="160" t="s">
        <v>53</v>
      </c>
    </row>
    <row r="166" spans="1:14" ht="409.5" x14ac:dyDescent="0.25">
      <c r="A166" s="160">
        <v>1</v>
      </c>
      <c r="B166" s="160" t="s">
        <v>92</v>
      </c>
      <c r="C166" s="160" t="s">
        <v>31</v>
      </c>
      <c r="D166" s="166" t="s">
        <v>497</v>
      </c>
      <c r="E166" s="160" t="s">
        <v>5</v>
      </c>
      <c r="F166" s="162">
        <v>43164</v>
      </c>
      <c r="G166" s="162" t="s">
        <v>270</v>
      </c>
      <c r="H166" s="194" t="s">
        <v>270</v>
      </c>
      <c r="I166" s="195">
        <v>15016680</v>
      </c>
      <c r="J166" s="195">
        <v>12726000</v>
      </c>
      <c r="K166" s="194">
        <v>2639732</v>
      </c>
      <c r="L166" s="158">
        <f t="shared" si="7"/>
        <v>17.578665856900461</v>
      </c>
      <c r="M166" s="165">
        <v>30</v>
      </c>
      <c r="N166" s="196" t="s">
        <v>10</v>
      </c>
    </row>
    <row r="167" spans="1:14" ht="409.5" x14ac:dyDescent="0.25">
      <c r="A167" s="160">
        <v>2</v>
      </c>
      <c r="B167" s="160" t="s">
        <v>92</v>
      </c>
      <c r="C167" s="160" t="s">
        <v>31</v>
      </c>
      <c r="D167" s="166" t="s">
        <v>498</v>
      </c>
      <c r="E167" s="160" t="s">
        <v>8</v>
      </c>
      <c r="F167" s="162">
        <v>43164</v>
      </c>
      <c r="G167" s="162" t="s">
        <v>270</v>
      </c>
      <c r="H167" s="194" t="s">
        <v>270</v>
      </c>
      <c r="I167" s="195">
        <v>8402780</v>
      </c>
      <c r="J167" s="195">
        <v>7121000</v>
      </c>
      <c r="K167" s="194">
        <v>142191</v>
      </c>
      <c r="L167" s="158">
        <f t="shared" si="7"/>
        <v>1.6921899657018273</v>
      </c>
      <c r="M167" s="165">
        <v>25</v>
      </c>
      <c r="N167" s="196" t="s">
        <v>10</v>
      </c>
    </row>
    <row r="168" spans="1:14" ht="409.5" x14ac:dyDescent="0.25">
      <c r="A168" s="160">
        <v>3</v>
      </c>
      <c r="B168" s="160" t="s">
        <v>92</v>
      </c>
      <c r="C168" s="160" t="s">
        <v>31</v>
      </c>
      <c r="D168" s="166" t="s">
        <v>499</v>
      </c>
      <c r="E168" s="160" t="s">
        <v>8</v>
      </c>
      <c r="F168" s="162">
        <v>43165</v>
      </c>
      <c r="G168" s="162" t="s">
        <v>270</v>
      </c>
      <c r="H168" s="194" t="s">
        <v>270</v>
      </c>
      <c r="I168" s="195">
        <v>7531793</v>
      </c>
      <c r="J168" s="195">
        <v>6382875</v>
      </c>
      <c r="K168" s="194">
        <v>1649799</v>
      </c>
      <c r="L168" s="158">
        <f t="shared" si="7"/>
        <v>21.904465510403696</v>
      </c>
      <c r="M168" s="165">
        <v>20</v>
      </c>
      <c r="N168" s="196" t="s">
        <v>10</v>
      </c>
    </row>
    <row r="169" spans="1:14" ht="409.5" x14ac:dyDescent="0.25">
      <c r="A169" s="160">
        <v>4</v>
      </c>
      <c r="B169" s="160" t="s">
        <v>92</v>
      </c>
      <c r="C169" s="160" t="s">
        <v>31</v>
      </c>
      <c r="D169" s="166" t="s">
        <v>500</v>
      </c>
      <c r="E169" s="160" t="s">
        <v>58</v>
      </c>
      <c r="F169" s="162">
        <v>43167</v>
      </c>
      <c r="G169" s="162" t="s">
        <v>270</v>
      </c>
      <c r="H169" s="194" t="s">
        <v>270</v>
      </c>
      <c r="I169" s="195">
        <v>8178585</v>
      </c>
      <c r="J169" s="195">
        <v>6931004</v>
      </c>
      <c r="K169" s="194">
        <v>1850495</v>
      </c>
      <c r="L169" s="158">
        <f t="shared" si="7"/>
        <v>22.62610219249418</v>
      </c>
      <c r="M169" s="165">
        <v>20</v>
      </c>
      <c r="N169" s="196" t="s">
        <v>10</v>
      </c>
    </row>
    <row r="170" spans="1:14" ht="409.5" x14ac:dyDescent="0.25">
      <c r="A170" s="160">
        <v>5</v>
      </c>
      <c r="B170" s="160" t="s">
        <v>92</v>
      </c>
      <c r="C170" s="160" t="s">
        <v>31</v>
      </c>
      <c r="D170" s="166" t="s">
        <v>501</v>
      </c>
      <c r="E170" s="160" t="s">
        <v>527</v>
      </c>
      <c r="F170" s="162">
        <v>43167</v>
      </c>
      <c r="G170" s="162" t="s">
        <v>270</v>
      </c>
      <c r="H170" s="194" t="s">
        <v>270</v>
      </c>
      <c r="I170" s="195">
        <v>4475740</v>
      </c>
      <c r="J170" s="195">
        <v>3793000</v>
      </c>
      <c r="K170" s="194" t="s">
        <v>270</v>
      </c>
      <c r="L170" s="158" t="s">
        <v>270</v>
      </c>
      <c r="M170" s="165">
        <v>25</v>
      </c>
      <c r="N170" s="196" t="s">
        <v>10</v>
      </c>
    </row>
    <row r="171" spans="1:14" ht="409.5" x14ac:dyDescent="0.25">
      <c r="A171" s="160">
        <v>6</v>
      </c>
      <c r="B171" s="160" t="s">
        <v>92</v>
      </c>
      <c r="C171" s="160" t="s">
        <v>31</v>
      </c>
      <c r="D171" s="166" t="s">
        <v>502</v>
      </c>
      <c r="E171" s="160" t="s">
        <v>14</v>
      </c>
      <c r="F171" s="162">
        <v>43165</v>
      </c>
      <c r="G171" s="162" t="s">
        <v>270</v>
      </c>
      <c r="H171" s="194" t="s">
        <v>270</v>
      </c>
      <c r="I171" s="195">
        <v>4577220</v>
      </c>
      <c r="J171" s="195">
        <v>3879000</v>
      </c>
      <c r="K171" s="194" t="s">
        <v>270</v>
      </c>
      <c r="L171" s="158" t="s">
        <v>270</v>
      </c>
      <c r="M171" s="165">
        <v>25</v>
      </c>
      <c r="N171" s="196" t="s">
        <v>10</v>
      </c>
    </row>
    <row r="172" spans="1:14" ht="409.5" x14ac:dyDescent="0.25">
      <c r="A172" s="160">
        <v>7</v>
      </c>
      <c r="B172" s="160" t="s">
        <v>92</v>
      </c>
      <c r="C172" s="160" t="s">
        <v>31</v>
      </c>
      <c r="D172" s="166" t="s">
        <v>503</v>
      </c>
      <c r="E172" s="160" t="s">
        <v>6</v>
      </c>
      <c r="F172" s="162">
        <v>43166</v>
      </c>
      <c r="G172" s="162">
        <v>43340</v>
      </c>
      <c r="H172" s="194" t="s">
        <v>270</v>
      </c>
      <c r="I172" s="195">
        <v>4571320</v>
      </c>
      <c r="J172" s="195">
        <v>3874000</v>
      </c>
      <c r="K172" s="194" t="s">
        <v>270</v>
      </c>
      <c r="L172" s="158" t="s">
        <v>270</v>
      </c>
      <c r="M172" s="165">
        <v>100</v>
      </c>
      <c r="N172" s="196" t="s">
        <v>3</v>
      </c>
    </row>
    <row r="173" spans="1:14" ht="409.5" x14ac:dyDescent="0.25">
      <c r="A173" s="160">
        <v>8</v>
      </c>
      <c r="B173" s="160" t="s">
        <v>92</v>
      </c>
      <c r="C173" s="160" t="s">
        <v>31</v>
      </c>
      <c r="D173" s="166" t="s">
        <v>504</v>
      </c>
      <c r="E173" s="160" t="s">
        <v>73</v>
      </c>
      <c r="F173" s="162">
        <v>43167</v>
      </c>
      <c r="G173" s="162" t="s">
        <v>270</v>
      </c>
      <c r="H173" s="194" t="s">
        <v>270</v>
      </c>
      <c r="I173" s="195">
        <v>4495800</v>
      </c>
      <c r="J173" s="195">
        <v>3810000</v>
      </c>
      <c r="K173" s="194" t="s">
        <v>270</v>
      </c>
      <c r="L173" s="158" t="s">
        <v>270</v>
      </c>
      <c r="M173" s="165">
        <v>25</v>
      </c>
      <c r="N173" s="196" t="s">
        <v>10</v>
      </c>
    </row>
    <row r="174" spans="1:14" ht="409.5" x14ac:dyDescent="0.25">
      <c r="A174" s="160">
        <v>9</v>
      </c>
      <c r="B174" s="160" t="s">
        <v>92</v>
      </c>
      <c r="C174" s="160" t="s">
        <v>31</v>
      </c>
      <c r="D174" s="166" t="s">
        <v>505</v>
      </c>
      <c r="E174" s="160" t="s">
        <v>75</v>
      </c>
      <c r="F174" s="162">
        <v>43166</v>
      </c>
      <c r="G174" s="162" t="s">
        <v>270</v>
      </c>
      <c r="H174" s="194" t="s">
        <v>270</v>
      </c>
      <c r="I174" s="195">
        <v>8186840</v>
      </c>
      <c r="J174" s="195">
        <v>6938000</v>
      </c>
      <c r="K174" s="194">
        <v>1767930</v>
      </c>
      <c r="L174" s="158">
        <f t="shared" si="7"/>
        <v>21.594778937905222</v>
      </c>
      <c r="M174" s="165">
        <v>25</v>
      </c>
      <c r="N174" s="196" t="s">
        <v>10</v>
      </c>
    </row>
    <row r="175" spans="1:14" ht="409.5" x14ac:dyDescent="0.25">
      <c r="A175" s="160">
        <v>10</v>
      </c>
      <c r="B175" s="160" t="s">
        <v>92</v>
      </c>
      <c r="C175" s="160" t="s">
        <v>31</v>
      </c>
      <c r="D175" s="166" t="s">
        <v>506</v>
      </c>
      <c r="E175" s="160" t="s">
        <v>47</v>
      </c>
      <c r="F175" s="162">
        <v>43164</v>
      </c>
      <c r="G175" s="162" t="s">
        <v>270</v>
      </c>
      <c r="H175" s="194" t="s">
        <v>270</v>
      </c>
      <c r="I175" s="195">
        <v>7948244</v>
      </c>
      <c r="J175" s="195">
        <v>6735800</v>
      </c>
      <c r="K175" s="194" t="s">
        <v>270</v>
      </c>
      <c r="L175" s="158" t="s">
        <v>270</v>
      </c>
      <c r="M175" s="165">
        <v>30</v>
      </c>
      <c r="N175" s="196" t="s">
        <v>10</v>
      </c>
    </row>
    <row r="176" spans="1:14" ht="409.5" x14ac:dyDescent="0.25">
      <c r="A176" s="160">
        <v>11</v>
      </c>
      <c r="B176" s="160" t="s">
        <v>92</v>
      </c>
      <c r="C176" s="160" t="s">
        <v>31</v>
      </c>
      <c r="D176" s="166" t="s">
        <v>507</v>
      </c>
      <c r="E176" s="160" t="s">
        <v>13</v>
      </c>
      <c r="F176" s="162">
        <v>43165</v>
      </c>
      <c r="G176" s="162" t="s">
        <v>270</v>
      </c>
      <c r="H176" s="194" t="s">
        <v>270</v>
      </c>
      <c r="I176" s="195">
        <v>8104837</v>
      </c>
      <c r="J176" s="195">
        <v>6868506</v>
      </c>
      <c r="K176" s="194">
        <v>335320</v>
      </c>
      <c r="L176" s="158">
        <f t="shared" si="7"/>
        <v>4.1372824647799824</v>
      </c>
      <c r="M176" s="165">
        <v>15</v>
      </c>
      <c r="N176" s="196" t="s">
        <v>10</v>
      </c>
    </row>
    <row r="177" spans="1:14" ht="409.5" x14ac:dyDescent="0.25">
      <c r="A177" s="160">
        <v>12</v>
      </c>
      <c r="B177" s="160" t="s">
        <v>92</v>
      </c>
      <c r="C177" s="160" t="s">
        <v>31</v>
      </c>
      <c r="D177" s="166" t="s">
        <v>508</v>
      </c>
      <c r="E177" s="160" t="s">
        <v>88</v>
      </c>
      <c r="F177" s="162">
        <v>43167</v>
      </c>
      <c r="G177" s="162" t="s">
        <v>270</v>
      </c>
      <c r="H177" s="194" t="s">
        <v>270</v>
      </c>
      <c r="I177" s="195">
        <v>2507500</v>
      </c>
      <c r="J177" s="195">
        <v>2125000</v>
      </c>
      <c r="K177" s="194" t="s">
        <v>270</v>
      </c>
      <c r="L177" s="158" t="s">
        <v>270</v>
      </c>
      <c r="M177" s="165">
        <v>25</v>
      </c>
      <c r="N177" s="196" t="s">
        <v>10</v>
      </c>
    </row>
    <row r="178" spans="1:14" ht="409.5" x14ac:dyDescent="0.25">
      <c r="A178" s="160">
        <v>13</v>
      </c>
      <c r="B178" s="160" t="s">
        <v>92</v>
      </c>
      <c r="C178" s="160" t="s">
        <v>31</v>
      </c>
      <c r="D178" s="166" t="s">
        <v>509</v>
      </c>
      <c r="E178" s="160" t="s">
        <v>4</v>
      </c>
      <c r="F178" s="162">
        <v>43164</v>
      </c>
      <c r="G178" s="162" t="s">
        <v>270</v>
      </c>
      <c r="H178" s="194" t="s">
        <v>270</v>
      </c>
      <c r="I178" s="195">
        <v>6708327</v>
      </c>
      <c r="J178" s="195">
        <v>5685023</v>
      </c>
      <c r="K178" s="194" t="s">
        <v>270</v>
      </c>
      <c r="L178" s="158" t="s">
        <v>270</v>
      </c>
      <c r="M178" s="165">
        <v>25</v>
      </c>
      <c r="N178" s="196" t="s">
        <v>10</v>
      </c>
    </row>
    <row r="179" spans="1:14" ht="409.5" x14ac:dyDescent="0.25">
      <c r="A179" s="160">
        <v>14</v>
      </c>
      <c r="B179" s="160" t="s">
        <v>92</v>
      </c>
      <c r="C179" s="160" t="s">
        <v>31</v>
      </c>
      <c r="D179" s="166" t="s">
        <v>510</v>
      </c>
      <c r="E179" s="160" t="s">
        <v>9</v>
      </c>
      <c r="F179" s="162">
        <v>43166</v>
      </c>
      <c r="G179" s="162" t="s">
        <v>270</v>
      </c>
      <c r="H179" s="194" t="s">
        <v>270</v>
      </c>
      <c r="I179" s="195">
        <v>10151606</v>
      </c>
      <c r="J179" s="195">
        <v>8603056</v>
      </c>
      <c r="K179" s="194">
        <v>178788</v>
      </c>
      <c r="L179" s="158">
        <f t="shared" si="7"/>
        <v>1.7611794626387194</v>
      </c>
      <c r="M179" s="165">
        <v>15</v>
      </c>
      <c r="N179" s="196" t="s">
        <v>10</v>
      </c>
    </row>
    <row r="180" spans="1:14" ht="409.5" x14ac:dyDescent="0.25">
      <c r="A180" s="160">
        <v>15</v>
      </c>
      <c r="B180" s="160" t="s">
        <v>92</v>
      </c>
      <c r="C180" s="160" t="s">
        <v>31</v>
      </c>
      <c r="D180" s="166" t="s">
        <v>511</v>
      </c>
      <c r="E180" s="160" t="s">
        <v>2</v>
      </c>
      <c r="F180" s="162">
        <v>43166</v>
      </c>
      <c r="G180" s="162" t="s">
        <v>270</v>
      </c>
      <c r="H180" s="194" t="s">
        <v>270</v>
      </c>
      <c r="I180" s="195">
        <v>4496570</v>
      </c>
      <c r="J180" s="195">
        <v>3810652</v>
      </c>
      <c r="K180" s="194">
        <v>74972</v>
      </c>
      <c r="L180" s="158">
        <f t="shared" si="7"/>
        <v>1.6673153092245867</v>
      </c>
      <c r="M180" s="165">
        <v>30</v>
      </c>
      <c r="N180" s="196" t="s">
        <v>10</v>
      </c>
    </row>
    <row r="181" spans="1:14" ht="409.5" x14ac:dyDescent="0.25">
      <c r="A181" s="160">
        <v>16</v>
      </c>
      <c r="B181" s="160" t="s">
        <v>92</v>
      </c>
      <c r="C181" s="160" t="s">
        <v>31</v>
      </c>
      <c r="D181" s="166" t="s">
        <v>512</v>
      </c>
      <c r="E181" s="160" t="s">
        <v>32</v>
      </c>
      <c r="F181" s="162">
        <v>43165</v>
      </c>
      <c r="G181" s="162" t="s">
        <v>270</v>
      </c>
      <c r="H181" s="194" t="s">
        <v>270</v>
      </c>
      <c r="I181" s="195">
        <v>4477510</v>
      </c>
      <c r="J181" s="195">
        <v>3794500</v>
      </c>
      <c r="K181" s="194">
        <v>2665599</v>
      </c>
      <c r="L181" s="158">
        <f t="shared" si="7"/>
        <v>59.53306636947768</v>
      </c>
      <c r="M181" s="165">
        <v>60</v>
      </c>
      <c r="N181" s="196" t="s">
        <v>10</v>
      </c>
    </row>
    <row r="182" spans="1:14" ht="409.5" x14ac:dyDescent="0.25">
      <c r="A182" s="160">
        <v>17</v>
      </c>
      <c r="B182" s="160" t="s">
        <v>92</v>
      </c>
      <c r="C182" s="160" t="s">
        <v>356</v>
      </c>
      <c r="D182" s="166" t="s">
        <v>513</v>
      </c>
      <c r="E182" s="160" t="s">
        <v>73</v>
      </c>
      <c r="F182" s="162">
        <v>43122</v>
      </c>
      <c r="G182" s="162" t="s">
        <v>270</v>
      </c>
      <c r="H182" s="194" t="s">
        <v>270</v>
      </c>
      <c r="I182" s="195">
        <v>527258</v>
      </c>
      <c r="J182" s="195">
        <v>446829</v>
      </c>
      <c r="K182" s="195">
        <v>155971</v>
      </c>
      <c r="L182" s="158">
        <f t="shared" si="7"/>
        <v>29.581533139373892</v>
      </c>
      <c r="M182" s="165">
        <v>45</v>
      </c>
      <c r="N182" s="196" t="s">
        <v>10</v>
      </c>
    </row>
    <row r="183" spans="1:14" ht="409.5" x14ac:dyDescent="0.25">
      <c r="A183" s="160">
        <v>18</v>
      </c>
      <c r="B183" s="160" t="s">
        <v>92</v>
      </c>
      <c r="C183" s="160" t="s">
        <v>356</v>
      </c>
      <c r="D183" s="166" t="s">
        <v>514</v>
      </c>
      <c r="E183" s="160" t="s">
        <v>7</v>
      </c>
      <c r="F183" s="162">
        <v>43250</v>
      </c>
      <c r="G183" s="162">
        <v>43326</v>
      </c>
      <c r="H183" s="194" t="s">
        <v>270</v>
      </c>
      <c r="I183" s="195">
        <v>1054460</v>
      </c>
      <c r="J183" s="195">
        <v>893610</v>
      </c>
      <c r="K183" s="194">
        <v>1228947</v>
      </c>
      <c r="L183" s="158">
        <v>100</v>
      </c>
      <c r="M183" s="165">
        <v>100</v>
      </c>
      <c r="N183" s="196" t="s">
        <v>3</v>
      </c>
    </row>
    <row r="184" spans="1:14" ht="409.5" x14ac:dyDescent="0.25">
      <c r="A184" s="160">
        <v>19</v>
      </c>
      <c r="B184" s="160" t="s">
        <v>92</v>
      </c>
      <c r="C184" s="160" t="s">
        <v>1</v>
      </c>
      <c r="D184" s="166" t="s">
        <v>515</v>
      </c>
      <c r="E184" s="160" t="s">
        <v>5</v>
      </c>
      <c r="F184" s="162">
        <v>43143</v>
      </c>
      <c r="G184" s="162" t="s">
        <v>270</v>
      </c>
      <c r="H184" s="194" t="s">
        <v>270</v>
      </c>
      <c r="I184" s="195">
        <v>1317291</v>
      </c>
      <c r="J184" s="195">
        <v>1116348</v>
      </c>
      <c r="K184" s="194">
        <v>727884</v>
      </c>
      <c r="L184" s="158">
        <f t="shared" si="7"/>
        <v>55.256127917066159</v>
      </c>
      <c r="M184" s="165">
        <v>55</v>
      </c>
      <c r="N184" s="196" t="s">
        <v>10</v>
      </c>
    </row>
    <row r="185" spans="1:14" ht="409.5" x14ac:dyDescent="0.25">
      <c r="A185" s="160">
        <v>20</v>
      </c>
      <c r="B185" s="160" t="s">
        <v>92</v>
      </c>
      <c r="C185" s="160" t="s">
        <v>356</v>
      </c>
      <c r="D185" s="166" t="s">
        <v>516</v>
      </c>
      <c r="E185" s="160" t="s">
        <v>2</v>
      </c>
      <c r="F185" s="162">
        <v>43182</v>
      </c>
      <c r="G185" s="162" t="s">
        <v>270</v>
      </c>
      <c r="H185" s="194" t="s">
        <v>270</v>
      </c>
      <c r="I185" s="195">
        <v>1758159</v>
      </c>
      <c r="J185" s="195">
        <v>1489965</v>
      </c>
      <c r="K185" s="194">
        <v>1235665</v>
      </c>
      <c r="L185" s="158">
        <f t="shared" si="7"/>
        <v>70.281754949353271</v>
      </c>
      <c r="M185" s="165">
        <v>30</v>
      </c>
      <c r="N185" s="196" t="s">
        <v>10</v>
      </c>
    </row>
    <row r="186" spans="1:14" ht="409.5" x14ac:dyDescent="0.25">
      <c r="A186" s="160">
        <v>21</v>
      </c>
      <c r="B186" s="160" t="s">
        <v>92</v>
      </c>
      <c r="C186" s="160" t="s">
        <v>1</v>
      </c>
      <c r="D186" s="166" t="s">
        <v>517</v>
      </c>
      <c r="E186" s="160" t="s">
        <v>9</v>
      </c>
      <c r="F186" s="162">
        <v>43095</v>
      </c>
      <c r="G186" s="162" t="s">
        <v>270</v>
      </c>
      <c r="H186" s="194" t="s">
        <v>270</v>
      </c>
      <c r="I186" s="195">
        <v>287448</v>
      </c>
      <c r="J186" s="195">
        <v>243600</v>
      </c>
      <c r="K186" s="194" t="s">
        <v>270</v>
      </c>
      <c r="L186" s="158" t="s">
        <v>270</v>
      </c>
      <c r="M186" s="165">
        <v>15</v>
      </c>
      <c r="N186" s="196" t="s">
        <v>10</v>
      </c>
    </row>
    <row r="187" spans="1:14" ht="409.5" x14ac:dyDescent="0.25">
      <c r="A187" s="160">
        <v>22</v>
      </c>
      <c r="B187" s="160" t="s">
        <v>92</v>
      </c>
      <c r="C187" s="160" t="s">
        <v>356</v>
      </c>
      <c r="D187" s="166" t="s">
        <v>623</v>
      </c>
      <c r="E187" s="160" t="s">
        <v>622</v>
      </c>
      <c r="F187" s="162">
        <v>43269</v>
      </c>
      <c r="G187" s="162" t="s">
        <v>270</v>
      </c>
      <c r="H187" s="194" t="s">
        <v>270</v>
      </c>
      <c r="I187" s="195">
        <v>808042</v>
      </c>
      <c r="J187" s="195">
        <v>684781</v>
      </c>
      <c r="K187" s="194" t="s">
        <v>270</v>
      </c>
      <c r="L187" s="158" t="s">
        <v>270</v>
      </c>
      <c r="M187" s="165" t="s">
        <v>270</v>
      </c>
      <c r="N187" s="196" t="s">
        <v>10</v>
      </c>
    </row>
    <row r="188" spans="1:14" ht="409.5" x14ac:dyDescent="0.25">
      <c r="A188" s="160">
        <v>23</v>
      </c>
      <c r="B188" s="160" t="s">
        <v>92</v>
      </c>
      <c r="C188" s="160" t="s">
        <v>356</v>
      </c>
      <c r="D188" s="166" t="s">
        <v>518</v>
      </c>
      <c r="E188" s="160" t="s">
        <v>13</v>
      </c>
      <c r="F188" s="162">
        <v>43038</v>
      </c>
      <c r="G188" s="162">
        <v>43264</v>
      </c>
      <c r="H188" s="194" t="s">
        <v>270</v>
      </c>
      <c r="I188" s="195">
        <v>1204010</v>
      </c>
      <c r="J188" s="195">
        <v>1020348</v>
      </c>
      <c r="K188" s="195">
        <v>1418333</v>
      </c>
      <c r="L188" s="158">
        <v>100</v>
      </c>
      <c r="M188" s="165">
        <v>100</v>
      </c>
      <c r="N188" s="196" t="s">
        <v>3</v>
      </c>
    </row>
    <row r="189" spans="1:14" ht="409.5" x14ac:dyDescent="0.25">
      <c r="A189" s="160">
        <v>24</v>
      </c>
      <c r="B189" s="160" t="s">
        <v>92</v>
      </c>
      <c r="C189" s="160" t="s">
        <v>356</v>
      </c>
      <c r="D189" s="166" t="s">
        <v>519</v>
      </c>
      <c r="E189" s="160" t="s">
        <v>58</v>
      </c>
      <c r="F189" s="162">
        <v>43038</v>
      </c>
      <c r="G189" s="162">
        <v>43263</v>
      </c>
      <c r="H189" s="194" t="s">
        <v>270</v>
      </c>
      <c r="I189" s="195">
        <v>789582</v>
      </c>
      <c r="J189" s="195">
        <v>669137</v>
      </c>
      <c r="K189" s="195">
        <v>863100</v>
      </c>
      <c r="L189" s="158">
        <v>100</v>
      </c>
      <c r="M189" s="165">
        <v>100</v>
      </c>
      <c r="N189" s="196" t="s">
        <v>3</v>
      </c>
    </row>
    <row r="190" spans="1:14" ht="409.5" x14ac:dyDescent="0.25">
      <c r="A190" s="160">
        <v>25</v>
      </c>
      <c r="B190" s="160" t="s">
        <v>92</v>
      </c>
      <c r="C190" s="160" t="s">
        <v>356</v>
      </c>
      <c r="D190" s="166" t="s">
        <v>520</v>
      </c>
      <c r="E190" s="153" t="s">
        <v>624</v>
      </c>
      <c r="F190" s="162">
        <v>43038</v>
      </c>
      <c r="G190" s="162">
        <v>43263</v>
      </c>
      <c r="H190" s="194" t="s">
        <v>270</v>
      </c>
      <c r="I190" s="195">
        <v>832738</v>
      </c>
      <c r="J190" s="195">
        <v>589323</v>
      </c>
      <c r="K190" s="194">
        <v>832738</v>
      </c>
      <c r="L190" s="158">
        <f t="shared" si="7"/>
        <v>100</v>
      </c>
      <c r="M190" s="165">
        <v>100</v>
      </c>
      <c r="N190" s="196" t="s">
        <v>3</v>
      </c>
    </row>
    <row r="191" spans="1:14" ht="409.5" x14ac:dyDescent="0.25">
      <c r="A191" s="160">
        <v>26</v>
      </c>
      <c r="B191" s="160" t="s">
        <v>92</v>
      </c>
      <c r="C191" s="160" t="s">
        <v>356</v>
      </c>
      <c r="D191" s="166" t="s">
        <v>521</v>
      </c>
      <c r="E191" s="160" t="s">
        <v>4</v>
      </c>
      <c r="F191" s="162">
        <v>43108</v>
      </c>
      <c r="G191" s="162">
        <v>43273</v>
      </c>
      <c r="H191" s="194" t="s">
        <v>270</v>
      </c>
      <c r="I191" s="195">
        <v>502572</v>
      </c>
      <c r="J191" s="195">
        <v>355049</v>
      </c>
      <c r="K191" s="195">
        <v>502572</v>
      </c>
      <c r="L191" s="158">
        <f t="shared" si="7"/>
        <v>100</v>
      </c>
      <c r="M191" s="165">
        <v>100</v>
      </c>
      <c r="N191" s="196" t="s">
        <v>10</v>
      </c>
    </row>
    <row r="192" spans="1:14" ht="409.5" customHeight="1" x14ac:dyDescent="0.25">
      <c r="A192" s="160">
        <v>27</v>
      </c>
      <c r="B192" s="160" t="s">
        <v>92</v>
      </c>
      <c r="C192" s="160" t="s">
        <v>31</v>
      </c>
      <c r="D192" s="166" t="s">
        <v>625</v>
      </c>
      <c r="E192" s="153" t="s">
        <v>58</v>
      </c>
      <c r="F192" s="162">
        <v>43417</v>
      </c>
      <c r="G192" s="162" t="s">
        <v>270</v>
      </c>
      <c r="H192" s="194" t="s">
        <v>270</v>
      </c>
      <c r="I192" s="195">
        <v>942870</v>
      </c>
      <c r="J192" s="195">
        <v>799042</v>
      </c>
      <c r="K192" s="194" t="s">
        <v>270</v>
      </c>
      <c r="L192" s="158" t="s">
        <v>270</v>
      </c>
      <c r="M192" s="165" t="s">
        <v>270</v>
      </c>
      <c r="N192" s="196" t="s">
        <v>56</v>
      </c>
    </row>
    <row r="193" spans="1:14" ht="409.5" x14ac:dyDescent="0.25">
      <c r="A193" s="160">
        <v>28</v>
      </c>
      <c r="B193" s="160" t="s">
        <v>92</v>
      </c>
      <c r="C193" s="160" t="s">
        <v>1</v>
      </c>
      <c r="D193" s="166" t="s">
        <v>522</v>
      </c>
      <c r="E193" s="153" t="s">
        <v>626</v>
      </c>
      <c r="F193" s="162">
        <v>43208</v>
      </c>
      <c r="G193" s="162" t="s">
        <v>270</v>
      </c>
      <c r="H193" s="194" t="s">
        <v>270</v>
      </c>
      <c r="I193" s="195">
        <v>1610101</v>
      </c>
      <c r="J193" s="195">
        <v>1364493</v>
      </c>
      <c r="K193" s="194">
        <v>378205</v>
      </c>
      <c r="L193" s="158">
        <f t="shared" si="7"/>
        <v>23.489520222644419</v>
      </c>
      <c r="M193" s="165">
        <v>25</v>
      </c>
      <c r="N193" s="196" t="s">
        <v>10</v>
      </c>
    </row>
    <row r="194" spans="1:14" ht="382.5" customHeight="1" x14ac:dyDescent="0.25">
      <c r="A194" s="160">
        <v>29</v>
      </c>
      <c r="B194" s="160" t="s">
        <v>92</v>
      </c>
      <c r="C194" s="160" t="s">
        <v>1</v>
      </c>
      <c r="D194" s="166" t="s">
        <v>523</v>
      </c>
      <c r="E194" s="153" t="s">
        <v>627</v>
      </c>
      <c r="F194" s="162">
        <v>43259</v>
      </c>
      <c r="G194" s="155" t="s">
        <v>270</v>
      </c>
      <c r="H194" s="194" t="s">
        <v>270</v>
      </c>
      <c r="I194" s="195">
        <v>925426</v>
      </c>
      <c r="J194" s="195">
        <v>784259</v>
      </c>
      <c r="K194" s="194" t="s">
        <v>270</v>
      </c>
      <c r="L194" s="158" t="s">
        <v>270</v>
      </c>
      <c r="M194" s="165">
        <v>40</v>
      </c>
      <c r="N194" s="196" t="s">
        <v>10</v>
      </c>
    </row>
    <row r="195" spans="1:14" ht="382.5" customHeight="1" x14ac:dyDescent="0.25">
      <c r="A195" s="160">
        <v>30</v>
      </c>
      <c r="B195" s="160" t="s">
        <v>92</v>
      </c>
      <c r="C195" s="160" t="s">
        <v>1</v>
      </c>
      <c r="D195" s="166" t="s">
        <v>628</v>
      </c>
      <c r="E195" s="153" t="s">
        <v>631</v>
      </c>
      <c r="F195" s="162">
        <v>43263</v>
      </c>
      <c r="G195" s="155" t="s">
        <v>270</v>
      </c>
      <c r="H195" s="194" t="s">
        <v>270</v>
      </c>
      <c r="I195" s="195">
        <v>972344</v>
      </c>
      <c r="J195" s="195">
        <v>824020</v>
      </c>
      <c r="K195" s="194" t="s">
        <v>270</v>
      </c>
      <c r="L195" s="158" t="s">
        <v>270</v>
      </c>
      <c r="M195" s="165">
        <v>40</v>
      </c>
      <c r="N195" s="196" t="s">
        <v>10</v>
      </c>
    </row>
    <row r="196" spans="1:14" ht="409.5" x14ac:dyDescent="0.25">
      <c r="A196" s="160">
        <v>31</v>
      </c>
      <c r="B196" s="160" t="s">
        <v>92</v>
      </c>
      <c r="C196" s="160" t="s">
        <v>1</v>
      </c>
      <c r="D196" s="166" t="s">
        <v>629</v>
      </c>
      <c r="E196" s="153" t="s">
        <v>630</v>
      </c>
      <c r="F196" s="162">
        <v>43259</v>
      </c>
      <c r="G196" s="155" t="s">
        <v>270</v>
      </c>
      <c r="H196" s="194" t="s">
        <v>270</v>
      </c>
      <c r="I196" s="195">
        <v>382608</v>
      </c>
      <c r="J196" s="195">
        <v>324244</v>
      </c>
      <c r="K196" s="194" t="s">
        <v>270</v>
      </c>
      <c r="L196" s="158" t="s">
        <v>270</v>
      </c>
      <c r="M196" s="165" t="s">
        <v>270</v>
      </c>
      <c r="N196" s="196" t="s">
        <v>10</v>
      </c>
    </row>
    <row r="197" spans="1:14" ht="409.5" x14ac:dyDescent="0.25">
      <c r="A197" s="160">
        <v>32</v>
      </c>
      <c r="B197" s="160" t="s">
        <v>92</v>
      </c>
      <c r="C197" s="160" t="s">
        <v>356</v>
      </c>
      <c r="D197" s="166" t="s">
        <v>524</v>
      </c>
      <c r="E197" s="160" t="s">
        <v>47</v>
      </c>
      <c r="F197" s="162">
        <v>42520</v>
      </c>
      <c r="G197" s="162" t="s">
        <v>270</v>
      </c>
      <c r="H197" s="195">
        <v>1813895.5869999998</v>
      </c>
      <c r="I197" s="195">
        <v>3517167</v>
      </c>
      <c r="J197" s="195">
        <v>2980650</v>
      </c>
      <c r="K197" s="195">
        <v>724532</v>
      </c>
      <c r="L197" s="158">
        <f t="shared" si="7"/>
        <v>20.599874842451324</v>
      </c>
      <c r="M197" s="165">
        <v>75</v>
      </c>
      <c r="N197" s="196" t="s">
        <v>10</v>
      </c>
    </row>
    <row r="198" spans="1:14" ht="382.5" customHeight="1" x14ac:dyDescent="0.25">
      <c r="A198" s="160">
        <v>33</v>
      </c>
      <c r="B198" s="160" t="s">
        <v>92</v>
      </c>
      <c r="C198" s="160" t="s">
        <v>1</v>
      </c>
      <c r="D198" s="166" t="s">
        <v>525</v>
      </c>
      <c r="E198" s="160" t="s">
        <v>9</v>
      </c>
      <c r="F198" s="162">
        <v>43004</v>
      </c>
      <c r="G198" s="162">
        <v>43262</v>
      </c>
      <c r="H198" s="194" t="s">
        <v>270</v>
      </c>
      <c r="I198" s="195">
        <v>2056738</v>
      </c>
      <c r="J198" s="195">
        <v>1462600</v>
      </c>
      <c r="K198" s="195">
        <v>2056738</v>
      </c>
      <c r="L198" s="158">
        <f t="shared" ref="L198:L223" si="8">100*K198/I198</f>
        <v>100</v>
      </c>
      <c r="M198" s="165">
        <v>100</v>
      </c>
      <c r="N198" s="196" t="s">
        <v>3</v>
      </c>
    </row>
    <row r="199" spans="1:14" ht="382.5" customHeight="1" x14ac:dyDescent="0.25">
      <c r="A199" s="160">
        <v>34</v>
      </c>
      <c r="B199" s="160" t="s">
        <v>92</v>
      </c>
      <c r="C199" s="160" t="s">
        <v>1</v>
      </c>
      <c r="D199" s="166" t="s">
        <v>632</v>
      </c>
      <c r="E199" s="160" t="s">
        <v>6</v>
      </c>
      <c r="F199" s="162">
        <v>43255</v>
      </c>
      <c r="G199" s="155" t="s">
        <v>270</v>
      </c>
      <c r="H199" s="194" t="s">
        <v>270</v>
      </c>
      <c r="I199" s="195">
        <v>1232510</v>
      </c>
      <c r="J199" s="195">
        <v>1044500</v>
      </c>
      <c r="K199" s="195">
        <v>360058</v>
      </c>
      <c r="L199" s="158">
        <f t="shared" si="8"/>
        <v>29.213393806135446</v>
      </c>
      <c r="M199" s="165">
        <v>30</v>
      </c>
      <c r="N199" s="196" t="s">
        <v>10</v>
      </c>
    </row>
    <row r="200" spans="1:14" ht="382.5" customHeight="1" x14ac:dyDescent="0.25">
      <c r="A200" s="160">
        <v>35</v>
      </c>
      <c r="B200" s="160" t="s">
        <v>92</v>
      </c>
      <c r="C200" s="160" t="s">
        <v>1</v>
      </c>
      <c r="D200" s="166" t="s">
        <v>633</v>
      </c>
      <c r="E200" s="160" t="s">
        <v>5</v>
      </c>
      <c r="F200" s="162">
        <v>43257</v>
      </c>
      <c r="G200" s="155" t="s">
        <v>270</v>
      </c>
      <c r="H200" s="194" t="s">
        <v>270</v>
      </c>
      <c r="I200" s="195">
        <v>1413953</v>
      </c>
      <c r="J200" s="195">
        <v>1198265</v>
      </c>
      <c r="K200" s="195">
        <v>1122266</v>
      </c>
      <c r="L200" s="158">
        <f t="shared" si="8"/>
        <v>79.370813598471798</v>
      </c>
      <c r="M200" s="165">
        <v>80</v>
      </c>
      <c r="N200" s="196" t="s">
        <v>10</v>
      </c>
    </row>
    <row r="201" spans="1:14" ht="382.5" customHeight="1" x14ac:dyDescent="0.25">
      <c r="A201" s="160">
        <v>36</v>
      </c>
      <c r="B201" s="160" t="s">
        <v>92</v>
      </c>
      <c r="C201" s="160" t="s">
        <v>1</v>
      </c>
      <c r="D201" s="166" t="s">
        <v>634</v>
      </c>
      <c r="E201" s="160" t="s">
        <v>5</v>
      </c>
      <c r="F201" s="162">
        <v>43256</v>
      </c>
      <c r="G201" s="155" t="s">
        <v>270</v>
      </c>
      <c r="H201" s="194" t="s">
        <v>270</v>
      </c>
      <c r="I201" s="195">
        <v>1407345</v>
      </c>
      <c r="J201" s="195">
        <v>1192665</v>
      </c>
      <c r="K201" s="195">
        <v>986881</v>
      </c>
      <c r="L201" s="158">
        <f t="shared" si="8"/>
        <v>70.123601533383777</v>
      </c>
      <c r="M201" s="165">
        <v>70</v>
      </c>
      <c r="N201" s="196" t="s">
        <v>10</v>
      </c>
    </row>
    <row r="202" spans="1:14" ht="382.5" customHeight="1" x14ac:dyDescent="0.25">
      <c r="A202" s="160">
        <v>37</v>
      </c>
      <c r="B202" s="160" t="s">
        <v>92</v>
      </c>
      <c r="C202" s="160" t="s">
        <v>1</v>
      </c>
      <c r="D202" s="166" t="s">
        <v>632</v>
      </c>
      <c r="E202" s="160" t="s">
        <v>527</v>
      </c>
      <c r="F202" s="162">
        <v>43255</v>
      </c>
      <c r="G202" s="155" t="s">
        <v>270</v>
      </c>
      <c r="H202" s="194" t="s">
        <v>270</v>
      </c>
      <c r="I202" s="195">
        <v>1744040</v>
      </c>
      <c r="J202" s="195">
        <v>1478000</v>
      </c>
      <c r="K202" s="195">
        <v>931975</v>
      </c>
      <c r="L202" s="158">
        <f t="shared" si="8"/>
        <v>53.437707850737368</v>
      </c>
      <c r="M202" s="165">
        <v>55</v>
      </c>
      <c r="N202" s="196" t="s">
        <v>10</v>
      </c>
    </row>
    <row r="203" spans="1:14" ht="382.5" customHeight="1" x14ac:dyDescent="0.25">
      <c r="A203" s="160">
        <v>38</v>
      </c>
      <c r="B203" s="160" t="s">
        <v>92</v>
      </c>
      <c r="C203" s="160" t="s">
        <v>1</v>
      </c>
      <c r="D203" s="166" t="s">
        <v>632</v>
      </c>
      <c r="E203" s="160" t="s">
        <v>32</v>
      </c>
      <c r="F203" s="162">
        <v>43259</v>
      </c>
      <c r="G203" s="155" t="s">
        <v>270</v>
      </c>
      <c r="H203" s="194" t="s">
        <v>270</v>
      </c>
      <c r="I203" s="195">
        <v>1164070</v>
      </c>
      <c r="J203" s="195">
        <v>986500</v>
      </c>
      <c r="K203" s="194" t="s">
        <v>270</v>
      </c>
      <c r="L203" s="158" t="s">
        <v>270</v>
      </c>
      <c r="M203" s="165" t="s">
        <v>270</v>
      </c>
      <c r="N203" s="196" t="s">
        <v>10</v>
      </c>
    </row>
    <row r="204" spans="1:14" ht="382.5" customHeight="1" x14ac:dyDescent="0.25">
      <c r="A204" s="160">
        <v>39</v>
      </c>
      <c r="B204" s="160" t="s">
        <v>92</v>
      </c>
      <c r="C204" s="160" t="s">
        <v>1</v>
      </c>
      <c r="D204" s="166" t="s">
        <v>632</v>
      </c>
      <c r="E204" s="160" t="s">
        <v>75</v>
      </c>
      <c r="F204" s="162">
        <v>43259</v>
      </c>
      <c r="G204" s="155" t="s">
        <v>270</v>
      </c>
      <c r="H204" s="194" t="s">
        <v>270</v>
      </c>
      <c r="I204" s="195">
        <v>1276937</v>
      </c>
      <c r="J204" s="195">
        <v>1082150</v>
      </c>
      <c r="K204" s="194" t="s">
        <v>270</v>
      </c>
      <c r="L204" s="158" t="s">
        <v>270</v>
      </c>
      <c r="M204" s="165">
        <v>15</v>
      </c>
      <c r="N204" s="196" t="s">
        <v>10</v>
      </c>
    </row>
    <row r="205" spans="1:14" ht="382.5" customHeight="1" x14ac:dyDescent="0.25">
      <c r="A205" s="160">
        <v>40</v>
      </c>
      <c r="B205" s="160" t="s">
        <v>92</v>
      </c>
      <c r="C205" s="160" t="s">
        <v>1</v>
      </c>
      <c r="D205" s="166" t="s">
        <v>632</v>
      </c>
      <c r="E205" s="160" t="s">
        <v>14</v>
      </c>
      <c r="F205" s="162">
        <v>43259</v>
      </c>
      <c r="G205" s="155" t="s">
        <v>270</v>
      </c>
      <c r="H205" s="194" t="s">
        <v>270</v>
      </c>
      <c r="I205" s="195">
        <v>570046</v>
      </c>
      <c r="J205" s="195">
        <v>483090</v>
      </c>
      <c r="K205" s="194" t="s">
        <v>270</v>
      </c>
      <c r="L205" s="158" t="s">
        <v>270</v>
      </c>
      <c r="M205" s="165">
        <v>15</v>
      </c>
      <c r="N205" s="196" t="s">
        <v>10</v>
      </c>
    </row>
    <row r="206" spans="1:14" ht="382.5" customHeight="1" x14ac:dyDescent="0.25">
      <c r="A206" s="160">
        <v>41</v>
      </c>
      <c r="B206" s="160" t="s">
        <v>92</v>
      </c>
      <c r="C206" s="160" t="s">
        <v>1</v>
      </c>
      <c r="D206" s="166" t="s">
        <v>632</v>
      </c>
      <c r="E206" s="160" t="s">
        <v>2</v>
      </c>
      <c r="F206" s="162">
        <v>43255</v>
      </c>
      <c r="G206" s="155" t="s">
        <v>270</v>
      </c>
      <c r="H206" s="194" t="s">
        <v>270</v>
      </c>
      <c r="I206" s="195">
        <v>769006</v>
      </c>
      <c r="J206" s="195">
        <v>651700</v>
      </c>
      <c r="K206" s="194" t="s">
        <v>270</v>
      </c>
      <c r="L206" s="158" t="s">
        <v>270</v>
      </c>
      <c r="M206" s="165">
        <v>15</v>
      </c>
      <c r="N206" s="196" t="s">
        <v>10</v>
      </c>
    </row>
    <row r="207" spans="1:14" ht="382.5" customHeight="1" x14ac:dyDescent="0.25">
      <c r="A207" s="160">
        <v>42</v>
      </c>
      <c r="B207" s="160" t="s">
        <v>92</v>
      </c>
      <c r="C207" s="160" t="s">
        <v>1</v>
      </c>
      <c r="D207" s="166" t="s">
        <v>632</v>
      </c>
      <c r="E207" s="160" t="s">
        <v>4</v>
      </c>
      <c r="F207" s="162">
        <v>43256</v>
      </c>
      <c r="G207" s="155" t="s">
        <v>270</v>
      </c>
      <c r="H207" s="194" t="s">
        <v>270</v>
      </c>
      <c r="I207" s="195">
        <v>1292690</v>
      </c>
      <c r="J207" s="195">
        <v>1095500</v>
      </c>
      <c r="K207" s="195">
        <v>469583</v>
      </c>
      <c r="L207" s="158">
        <f t="shared" si="8"/>
        <v>36.326033310383771</v>
      </c>
      <c r="M207" s="165">
        <v>35</v>
      </c>
      <c r="N207" s="196" t="s">
        <v>10</v>
      </c>
    </row>
    <row r="208" spans="1:14" ht="382.5" customHeight="1" x14ac:dyDescent="0.25">
      <c r="A208" s="160">
        <v>43</v>
      </c>
      <c r="B208" s="160" t="s">
        <v>92</v>
      </c>
      <c r="C208" s="160" t="s">
        <v>1</v>
      </c>
      <c r="D208" s="166" t="s">
        <v>632</v>
      </c>
      <c r="E208" s="160" t="s">
        <v>13</v>
      </c>
      <c r="F208" s="162">
        <v>43256</v>
      </c>
      <c r="G208" s="155" t="s">
        <v>270</v>
      </c>
      <c r="H208" s="194" t="s">
        <v>270</v>
      </c>
      <c r="I208" s="195">
        <v>1283840</v>
      </c>
      <c r="J208" s="195">
        <v>1088000</v>
      </c>
      <c r="K208" s="195">
        <v>655959</v>
      </c>
      <c r="L208" s="158">
        <f t="shared" si="8"/>
        <v>51.093516326021934</v>
      </c>
      <c r="M208" s="165">
        <v>50</v>
      </c>
      <c r="N208" s="196" t="s">
        <v>10</v>
      </c>
    </row>
    <row r="209" spans="1:14" ht="382.5" customHeight="1" x14ac:dyDescent="0.25">
      <c r="A209" s="160">
        <v>44</v>
      </c>
      <c r="B209" s="160" t="s">
        <v>92</v>
      </c>
      <c r="C209" s="160" t="s">
        <v>1</v>
      </c>
      <c r="D209" s="166" t="s">
        <v>632</v>
      </c>
      <c r="E209" s="160" t="s">
        <v>47</v>
      </c>
      <c r="F209" s="162">
        <v>43259</v>
      </c>
      <c r="G209" s="155" t="s">
        <v>270</v>
      </c>
      <c r="H209" s="194" t="s">
        <v>270</v>
      </c>
      <c r="I209" s="195">
        <v>579486</v>
      </c>
      <c r="J209" s="195">
        <v>491090</v>
      </c>
      <c r="K209" s="194" t="s">
        <v>270</v>
      </c>
      <c r="L209" s="158" t="s">
        <v>270</v>
      </c>
      <c r="M209" s="165">
        <v>10</v>
      </c>
      <c r="N209" s="196" t="s">
        <v>10</v>
      </c>
    </row>
    <row r="210" spans="1:14" ht="409.5" x14ac:dyDescent="0.25">
      <c r="A210" s="160">
        <v>45</v>
      </c>
      <c r="B210" s="160" t="s">
        <v>92</v>
      </c>
      <c r="C210" s="160" t="s">
        <v>1</v>
      </c>
      <c r="D210" s="166" t="s">
        <v>632</v>
      </c>
      <c r="E210" s="160" t="s">
        <v>73</v>
      </c>
      <c r="F210" s="162">
        <v>43255</v>
      </c>
      <c r="G210" s="155" t="s">
        <v>270</v>
      </c>
      <c r="H210" s="194" t="s">
        <v>270</v>
      </c>
      <c r="I210" s="195">
        <v>1226610</v>
      </c>
      <c r="J210" s="195">
        <v>1039500</v>
      </c>
      <c r="K210" s="195">
        <v>178962</v>
      </c>
      <c r="L210" s="158">
        <f t="shared" si="8"/>
        <v>14.589967471323403</v>
      </c>
      <c r="M210" s="165">
        <v>15</v>
      </c>
      <c r="N210" s="196" t="s">
        <v>10</v>
      </c>
    </row>
    <row r="211" spans="1:14" ht="409.5" x14ac:dyDescent="0.25">
      <c r="A211" s="160">
        <v>46</v>
      </c>
      <c r="B211" s="160" t="s">
        <v>92</v>
      </c>
      <c r="C211" s="160" t="s">
        <v>1</v>
      </c>
      <c r="D211" s="166" t="s">
        <v>635</v>
      </c>
      <c r="E211" s="160" t="s">
        <v>5</v>
      </c>
      <c r="F211" s="162">
        <v>43257</v>
      </c>
      <c r="G211" s="155" t="s">
        <v>270</v>
      </c>
      <c r="H211" s="194" t="s">
        <v>270</v>
      </c>
      <c r="I211" s="195">
        <v>1331774</v>
      </c>
      <c r="J211" s="195">
        <v>1128622</v>
      </c>
      <c r="K211" s="194" t="s">
        <v>270</v>
      </c>
      <c r="L211" s="158" t="s">
        <v>270</v>
      </c>
      <c r="M211" s="165" t="s">
        <v>270</v>
      </c>
      <c r="N211" s="196" t="s">
        <v>10</v>
      </c>
    </row>
    <row r="212" spans="1:14" ht="409.5" customHeight="1" x14ac:dyDescent="0.25">
      <c r="A212" s="160">
        <v>47</v>
      </c>
      <c r="B212" s="160" t="s">
        <v>92</v>
      </c>
      <c r="C212" s="160" t="s">
        <v>1</v>
      </c>
      <c r="D212" s="166" t="s">
        <v>636</v>
      </c>
      <c r="E212" s="160" t="s">
        <v>5</v>
      </c>
      <c r="F212" s="162">
        <v>43257</v>
      </c>
      <c r="G212" s="155" t="s">
        <v>270</v>
      </c>
      <c r="H212" s="194" t="s">
        <v>270</v>
      </c>
      <c r="I212" s="195">
        <v>1331158</v>
      </c>
      <c r="J212" s="195">
        <v>1128100</v>
      </c>
      <c r="K212" s="195">
        <v>242552</v>
      </c>
      <c r="L212" s="158">
        <f t="shared" si="8"/>
        <v>18.221127769956684</v>
      </c>
      <c r="M212" s="165">
        <v>20</v>
      </c>
      <c r="N212" s="196" t="s">
        <v>10</v>
      </c>
    </row>
    <row r="213" spans="1:14" ht="409.5" customHeight="1" x14ac:dyDescent="0.25">
      <c r="A213" s="160">
        <v>48</v>
      </c>
      <c r="B213" s="160" t="s">
        <v>92</v>
      </c>
      <c r="C213" s="160" t="s">
        <v>1</v>
      </c>
      <c r="D213" s="166" t="s">
        <v>637</v>
      </c>
      <c r="E213" s="160" t="s">
        <v>5</v>
      </c>
      <c r="F213" s="162">
        <v>43258</v>
      </c>
      <c r="G213" s="155" t="s">
        <v>270</v>
      </c>
      <c r="H213" s="194" t="s">
        <v>270</v>
      </c>
      <c r="I213" s="195">
        <v>1239420</v>
      </c>
      <c r="J213" s="195">
        <v>1050356</v>
      </c>
      <c r="K213" s="194" t="s">
        <v>270</v>
      </c>
      <c r="L213" s="158" t="s">
        <v>270</v>
      </c>
      <c r="M213" s="165" t="s">
        <v>270</v>
      </c>
      <c r="N213" s="196" t="s">
        <v>10</v>
      </c>
    </row>
    <row r="214" spans="1:14" ht="409.5" customHeight="1" x14ac:dyDescent="0.25">
      <c r="A214" s="160">
        <v>49</v>
      </c>
      <c r="B214" s="160" t="s">
        <v>92</v>
      </c>
      <c r="C214" s="160" t="s">
        <v>1</v>
      </c>
      <c r="D214" s="166" t="s">
        <v>638</v>
      </c>
      <c r="E214" s="160" t="s">
        <v>5</v>
      </c>
      <c r="F214" s="162">
        <v>43258</v>
      </c>
      <c r="G214" s="155" t="s">
        <v>270</v>
      </c>
      <c r="H214" s="194" t="s">
        <v>270</v>
      </c>
      <c r="I214" s="195">
        <v>1365060</v>
      </c>
      <c r="J214" s="195">
        <v>1156830</v>
      </c>
      <c r="K214" s="195">
        <v>292524</v>
      </c>
      <c r="L214" s="158">
        <f t="shared" si="8"/>
        <v>21.429387719221133</v>
      </c>
      <c r="M214" s="165">
        <v>20</v>
      </c>
      <c r="N214" s="196" t="s">
        <v>10</v>
      </c>
    </row>
    <row r="215" spans="1:14" ht="409.5" customHeight="1" x14ac:dyDescent="0.25">
      <c r="A215" s="160">
        <v>50</v>
      </c>
      <c r="B215" s="160" t="s">
        <v>92</v>
      </c>
      <c r="C215" s="160" t="s">
        <v>1</v>
      </c>
      <c r="D215" s="166" t="s">
        <v>639</v>
      </c>
      <c r="E215" s="160" t="s">
        <v>5</v>
      </c>
      <c r="F215" s="162">
        <v>43258</v>
      </c>
      <c r="G215" s="155" t="s">
        <v>270</v>
      </c>
      <c r="H215" s="194" t="s">
        <v>270</v>
      </c>
      <c r="I215" s="195">
        <v>1615420</v>
      </c>
      <c r="J215" s="195">
        <v>1369000</v>
      </c>
      <c r="K215" s="195">
        <v>297332</v>
      </c>
      <c r="L215" s="158">
        <f t="shared" si="8"/>
        <v>18.405863490609253</v>
      </c>
      <c r="M215" s="165">
        <v>20</v>
      </c>
      <c r="N215" s="196" t="s">
        <v>10</v>
      </c>
    </row>
    <row r="216" spans="1:14" ht="409.5" customHeight="1" x14ac:dyDescent="0.25">
      <c r="A216" s="160">
        <v>51</v>
      </c>
      <c r="B216" s="160" t="s">
        <v>92</v>
      </c>
      <c r="C216" s="160" t="s">
        <v>1</v>
      </c>
      <c r="D216" s="166" t="s">
        <v>640</v>
      </c>
      <c r="E216" s="160" t="s">
        <v>5</v>
      </c>
      <c r="F216" s="162">
        <v>43258</v>
      </c>
      <c r="G216" s="155" t="s">
        <v>270</v>
      </c>
      <c r="H216" s="194" t="s">
        <v>270</v>
      </c>
      <c r="I216" s="195">
        <v>1293929</v>
      </c>
      <c r="J216" s="195">
        <v>1096550</v>
      </c>
      <c r="K216" s="194" t="s">
        <v>270</v>
      </c>
      <c r="L216" s="158" t="s">
        <v>270</v>
      </c>
      <c r="M216" s="165" t="s">
        <v>270</v>
      </c>
      <c r="N216" s="196" t="s">
        <v>10</v>
      </c>
    </row>
    <row r="217" spans="1:14" ht="382.5" customHeight="1" x14ac:dyDescent="0.25">
      <c r="A217" s="160">
        <v>52</v>
      </c>
      <c r="B217" s="160" t="s">
        <v>92</v>
      </c>
      <c r="C217" s="160" t="s">
        <v>1</v>
      </c>
      <c r="D217" s="166" t="s">
        <v>641</v>
      </c>
      <c r="E217" s="160" t="s">
        <v>5</v>
      </c>
      <c r="F217" s="162">
        <v>43257</v>
      </c>
      <c r="G217" s="155" t="s">
        <v>270</v>
      </c>
      <c r="H217" s="194" t="s">
        <v>270</v>
      </c>
      <c r="I217" s="195">
        <v>1345589</v>
      </c>
      <c r="J217" s="195">
        <v>1140330</v>
      </c>
      <c r="K217" s="195">
        <v>1002978</v>
      </c>
      <c r="L217" s="158">
        <f t="shared" si="8"/>
        <v>74.538213377190218</v>
      </c>
      <c r="M217" s="165">
        <v>75</v>
      </c>
      <c r="N217" s="196" t="s">
        <v>10</v>
      </c>
    </row>
    <row r="218" spans="1:14" ht="382.5" customHeight="1" x14ac:dyDescent="0.25">
      <c r="A218" s="160">
        <v>53</v>
      </c>
      <c r="B218" s="160" t="s">
        <v>92</v>
      </c>
      <c r="C218" s="160" t="s">
        <v>1</v>
      </c>
      <c r="D218" s="166" t="s">
        <v>642</v>
      </c>
      <c r="E218" s="160" t="s">
        <v>9</v>
      </c>
      <c r="F218" s="162">
        <v>43318</v>
      </c>
      <c r="G218" s="155" t="s">
        <v>270</v>
      </c>
      <c r="H218" s="194" t="s">
        <v>270</v>
      </c>
      <c r="I218" s="195">
        <v>961983</v>
      </c>
      <c r="J218" s="195">
        <v>815240</v>
      </c>
      <c r="K218" s="194" t="s">
        <v>270</v>
      </c>
      <c r="L218" s="158" t="s">
        <v>270</v>
      </c>
      <c r="M218" s="165" t="s">
        <v>270</v>
      </c>
      <c r="N218" s="196" t="s">
        <v>10</v>
      </c>
    </row>
    <row r="219" spans="1:14" ht="409.5" x14ac:dyDescent="0.25">
      <c r="A219" s="160">
        <v>54</v>
      </c>
      <c r="B219" s="160" t="s">
        <v>92</v>
      </c>
      <c r="C219" s="160" t="s">
        <v>1</v>
      </c>
      <c r="D219" s="166" t="s">
        <v>643</v>
      </c>
      <c r="E219" s="160" t="s">
        <v>88</v>
      </c>
      <c r="F219" s="162">
        <v>43319</v>
      </c>
      <c r="G219" s="155" t="s">
        <v>270</v>
      </c>
      <c r="H219" s="194" t="s">
        <v>270</v>
      </c>
      <c r="I219" s="195">
        <v>986049</v>
      </c>
      <c r="J219" s="195">
        <v>835635</v>
      </c>
      <c r="K219" s="194" t="s">
        <v>270</v>
      </c>
      <c r="L219" s="158" t="s">
        <v>270</v>
      </c>
      <c r="M219" s="165" t="s">
        <v>270</v>
      </c>
      <c r="N219" s="196" t="s">
        <v>10</v>
      </c>
    </row>
    <row r="220" spans="1:14" ht="409.5" x14ac:dyDescent="0.25">
      <c r="A220" s="160">
        <v>55</v>
      </c>
      <c r="B220" s="160" t="s">
        <v>92</v>
      </c>
      <c r="C220" s="160" t="s">
        <v>1</v>
      </c>
      <c r="D220" s="166" t="s">
        <v>644</v>
      </c>
      <c r="E220" s="160" t="s">
        <v>5</v>
      </c>
      <c r="F220" s="162">
        <v>43300</v>
      </c>
      <c r="G220" s="155" t="s">
        <v>270</v>
      </c>
      <c r="H220" s="194" t="s">
        <v>270</v>
      </c>
      <c r="I220" s="195">
        <v>24751315</v>
      </c>
      <c r="J220" s="195">
        <v>20975691</v>
      </c>
      <c r="K220" s="194" t="s">
        <v>270</v>
      </c>
      <c r="L220" s="158" t="s">
        <v>270</v>
      </c>
      <c r="M220" s="165" t="s">
        <v>270</v>
      </c>
      <c r="N220" s="196" t="s">
        <v>10</v>
      </c>
    </row>
    <row r="221" spans="1:14" ht="409.5" x14ac:dyDescent="0.25">
      <c r="A221" s="160">
        <v>56</v>
      </c>
      <c r="B221" s="160" t="s">
        <v>92</v>
      </c>
      <c r="C221" s="160" t="s">
        <v>1</v>
      </c>
      <c r="D221" s="166" t="s">
        <v>645</v>
      </c>
      <c r="E221" s="160" t="s">
        <v>5</v>
      </c>
      <c r="F221" s="162">
        <v>43291</v>
      </c>
      <c r="G221" s="155" t="s">
        <v>270</v>
      </c>
      <c r="H221" s="194" t="s">
        <v>270</v>
      </c>
      <c r="I221" s="195">
        <v>6852659</v>
      </c>
      <c r="J221" s="195">
        <v>5807338</v>
      </c>
      <c r="K221" s="194" t="s">
        <v>270</v>
      </c>
      <c r="L221" s="158" t="s">
        <v>270</v>
      </c>
      <c r="M221" s="165" t="s">
        <v>270</v>
      </c>
      <c r="N221" s="196" t="s">
        <v>10</v>
      </c>
    </row>
    <row r="222" spans="1:14" ht="382.5" customHeight="1" x14ac:dyDescent="0.25">
      <c r="A222" s="160">
        <v>57</v>
      </c>
      <c r="B222" s="160" t="s">
        <v>92</v>
      </c>
      <c r="C222" s="160" t="s">
        <v>1</v>
      </c>
      <c r="D222" s="166" t="s">
        <v>646</v>
      </c>
      <c r="E222" s="160" t="s">
        <v>5</v>
      </c>
      <c r="F222" s="162">
        <v>43238</v>
      </c>
      <c r="G222" s="162" t="s">
        <v>270</v>
      </c>
      <c r="H222" s="194" t="s">
        <v>270</v>
      </c>
      <c r="I222" s="195">
        <v>1763864</v>
      </c>
      <c r="J222" s="195">
        <v>1494800</v>
      </c>
      <c r="K222" s="194" t="s">
        <v>270</v>
      </c>
      <c r="L222" s="158" t="s">
        <v>270</v>
      </c>
      <c r="M222" s="165">
        <v>10</v>
      </c>
      <c r="N222" s="196" t="s">
        <v>10</v>
      </c>
    </row>
    <row r="223" spans="1:14" ht="409.5" x14ac:dyDescent="0.25">
      <c r="A223" s="160">
        <v>58</v>
      </c>
      <c r="B223" s="160" t="s">
        <v>92</v>
      </c>
      <c r="C223" s="160" t="s">
        <v>1</v>
      </c>
      <c r="D223" s="166" t="s">
        <v>526</v>
      </c>
      <c r="E223" s="160" t="s">
        <v>58</v>
      </c>
      <c r="F223" s="162">
        <v>43089</v>
      </c>
      <c r="G223" s="162" t="s">
        <v>270</v>
      </c>
      <c r="H223" s="194" t="s">
        <v>270</v>
      </c>
      <c r="I223" s="195">
        <v>8516060</v>
      </c>
      <c r="J223" s="195">
        <v>7217000</v>
      </c>
      <c r="K223" s="195">
        <v>4514320</v>
      </c>
      <c r="L223" s="158">
        <f t="shared" si="8"/>
        <v>53.009490304201705</v>
      </c>
      <c r="M223" s="165">
        <v>50</v>
      </c>
      <c r="N223" s="196" t="s">
        <v>10</v>
      </c>
    </row>
    <row r="224" spans="1:14" ht="249.75" x14ac:dyDescent="0.25">
      <c r="A224" s="160">
        <v>1</v>
      </c>
      <c r="B224" s="160" t="s">
        <v>93</v>
      </c>
      <c r="C224" s="160" t="s">
        <v>1</v>
      </c>
      <c r="D224" s="166" t="s">
        <v>286</v>
      </c>
      <c r="E224" s="160" t="s">
        <v>5</v>
      </c>
      <c r="F224" s="162">
        <v>42849</v>
      </c>
      <c r="G224" s="162">
        <v>43309</v>
      </c>
      <c r="H224" s="164">
        <v>42280637</v>
      </c>
      <c r="I224" s="164">
        <v>20618965</v>
      </c>
      <c r="J224" s="164">
        <v>62899602</v>
      </c>
      <c r="K224" s="164">
        <v>22698720</v>
      </c>
      <c r="L224" s="165">
        <v>100</v>
      </c>
      <c r="M224" s="159">
        <v>97</v>
      </c>
      <c r="N224" s="160" t="s">
        <v>10</v>
      </c>
    </row>
    <row r="225" spans="1:14" ht="409.5" x14ac:dyDescent="0.25">
      <c r="A225" s="160">
        <v>2</v>
      </c>
      <c r="B225" s="160" t="s">
        <v>93</v>
      </c>
      <c r="C225" s="160" t="s">
        <v>1</v>
      </c>
      <c r="D225" s="166" t="s">
        <v>460</v>
      </c>
      <c r="E225" s="160" t="s">
        <v>5</v>
      </c>
      <c r="F225" s="162">
        <v>43053</v>
      </c>
      <c r="G225" s="162">
        <v>43361</v>
      </c>
      <c r="H225" s="163" t="s">
        <v>270</v>
      </c>
      <c r="I225" s="164">
        <v>37363815</v>
      </c>
      <c r="J225" s="164">
        <v>37363815</v>
      </c>
      <c r="K225" s="164">
        <v>31209760</v>
      </c>
      <c r="L225" s="165">
        <f t="shared" ref="L225:L240" si="9">K225*100/I225</f>
        <v>83.529371933781391</v>
      </c>
      <c r="M225" s="159">
        <v>84</v>
      </c>
      <c r="N225" s="160" t="s">
        <v>10</v>
      </c>
    </row>
    <row r="226" spans="1:14" ht="249.75" x14ac:dyDescent="0.25">
      <c r="A226" s="160">
        <v>3</v>
      </c>
      <c r="B226" s="160" t="s">
        <v>93</v>
      </c>
      <c r="C226" s="160" t="s">
        <v>1</v>
      </c>
      <c r="D226" s="166" t="s">
        <v>528</v>
      </c>
      <c r="E226" s="160" t="s">
        <v>73</v>
      </c>
      <c r="F226" s="162">
        <v>43223</v>
      </c>
      <c r="G226" s="162">
        <v>43379</v>
      </c>
      <c r="H226" s="163" t="s">
        <v>270</v>
      </c>
      <c r="I226" s="164">
        <v>2665000</v>
      </c>
      <c r="J226" s="164">
        <v>2665000</v>
      </c>
      <c r="K226" s="164">
        <v>947880</v>
      </c>
      <c r="L226" s="165">
        <f t="shared" si="9"/>
        <v>35.567729831144469</v>
      </c>
      <c r="M226" s="159">
        <v>85</v>
      </c>
      <c r="N226" s="160" t="s">
        <v>10</v>
      </c>
    </row>
    <row r="227" spans="1:14" ht="249.75" x14ac:dyDescent="0.25">
      <c r="A227" s="160">
        <v>4</v>
      </c>
      <c r="B227" s="160" t="s">
        <v>93</v>
      </c>
      <c r="C227" s="160" t="s">
        <v>1</v>
      </c>
      <c r="D227" s="166" t="s">
        <v>529</v>
      </c>
      <c r="E227" s="160" t="s">
        <v>58</v>
      </c>
      <c r="F227" s="162">
        <v>43217</v>
      </c>
      <c r="G227" s="162">
        <v>43353</v>
      </c>
      <c r="H227" s="163" t="s">
        <v>270</v>
      </c>
      <c r="I227" s="164">
        <v>950598</v>
      </c>
      <c r="J227" s="164">
        <v>950598</v>
      </c>
      <c r="K227" s="163" t="s">
        <v>270</v>
      </c>
      <c r="L227" s="165" t="s">
        <v>270</v>
      </c>
      <c r="M227" s="159">
        <v>85</v>
      </c>
      <c r="N227" s="160" t="s">
        <v>10</v>
      </c>
    </row>
    <row r="228" spans="1:14" ht="409.5" x14ac:dyDescent="0.25">
      <c r="A228" s="160">
        <v>5</v>
      </c>
      <c r="B228" s="160" t="s">
        <v>93</v>
      </c>
      <c r="C228" s="160" t="s">
        <v>1</v>
      </c>
      <c r="D228" s="166" t="s">
        <v>685</v>
      </c>
      <c r="E228" s="160" t="s">
        <v>9</v>
      </c>
      <c r="F228" s="162">
        <v>43271</v>
      </c>
      <c r="G228" s="162">
        <v>43703</v>
      </c>
      <c r="H228" s="163" t="s">
        <v>270</v>
      </c>
      <c r="I228" s="164">
        <v>18066118</v>
      </c>
      <c r="J228" s="164">
        <v>56456620</v>
      </c>
      <c r="K228" s="163" t="s">
        <v>270</v>
      </c>
      <c r="L228" s="165" t="s">
        <v>270</v>
      </c>
      <c r="M228" s="159">
        <v>2</v>
      </c>
      <c r="N228" s="160" t="s">
        <v>10</v>
      </c>
    </row>
    <row r="229" spans="1:14" ht="409.5" x14ac:dyDescent="0.25">
      <c r="A229" s="160">
        <v>6</v>
      </c>
      <c r="B229" s="160" t="s">
        <v>93</v>
      </c>
      <c r="C229" s="160" t="s">
        <v>1</v>
      </c>
      <c r="D229" s="166" t="s">
        <v>461</v>
      </c>
      <c r="E229" s="160" t="s">
        <v>686</v>
      </c>
      <c r="F229" s="162">
        <v>42545</v>
      </c>
      <c r="G229" s="162">
        <v>42926</v>
      </c>
      <c r="H229" s="163" t="s">
        <v>270</v>
      </c>
      <c r="I229" s="164">
        <v>254716</v>
      </c>
      <c r="J229" s="164">
        <v>318395</v>
      </c>
      <c r="K229" s="164">
        <v>127358</v>
      </c>
      <c r="L229" s="165">
        <f t="shared" si="9"/>
        <v>50</v>
      </c>
      <c r="M229" s="159">
        <v>95</v>
      </c>
      <c r="N229" s="160" t="s">
        <v>10</v>
      </c>
    </row>
    <row r="230" spans="1:14" ht="166.5" x14ac:dyDescent="0.25">
      <c r="A230" s="160">
        <v>7</v>
      </c>
      <c r="B230" s="160" t="s">
        <v>93</v>
      </c>
      <c r="C230" s="160" t="s">
        <v>1</v>
      </c>
      <c r="D230" s="166" t="s">
        <v>462</v>
      </c>
      <c r="E230" s="160" t="s">
        <v>2</v>
      </c>
      <c r="F230" s="162">
        <v>42845</v>
      </c>
      <c r="G230" s="162">
        <v>43060</v>
      </c>
      <c r="H230" s="164">
        <v>29600</v>
      </c>
      <c r="I230" s="164">
        <v>118400</v>
      </c>
      <c r="J230" s="164">
        <v>148000</v>
      </c>
      <c r="K230" s="163" t="s">
        <v>270</v>
      </c>
      <c r="L230" s="165" t="s">
        <v>270</v>
      </c>
      <c r="M230" s="159">
        <v>95</v>
      </c>
      <c r="N230" s="160" t="s">
        <v>10</v>
      </c>
    </row>
    <row r="231" spans="1:14" ht="166.5" x14ac:dyDescent="0.25">
      <c r="A231" s="160">
        <v>8</v>
      </c>
      <c r="B231" s="160" t="s">
        <v>93</v>
      </c>
      <c r="C231" s="160" t="s">
        <v>1</v>
      </c>
      <c r="D231" s="166" t="s">
        <v>463</v>
      </c>
      <c r="E231" s="160" t="s">
        <v>5</v>
      </c>
      <c r="F231" s="162">
        <v>42956</v>
      </c>
      <c r="G231" s="162">
        <v>43107</v>
      </c>
      <c r="H231" s="163" t="s">
        <v>270</v>
      </c>
      <c r="I231" s="164">
        <v>450000</v>
      </c>
      <c r="J231" s="164">
        <v>450000</v>
      </c>
      <c r="K231" s="163" t="s">
        <v>270</v>
      </c>
      <c r="L231" s="165" t="s">
        <v>270</v>
      </c>
      <c r="M231" s="159">
        <v>50</v>
      </c>
      <c r="N231" s="160" t="s">
        <v>10</v>
      </c>
    </row>
    <row r="232" spans="1:14" ht="166.5" x14ac:dyDescent="0.25">
      <c r="A232" s="160">
        <v>9</v>
      </c>
      <c r="B232" s="160" t="s">
        <v>93</v>
      </c>
      <c r="C232" s="160" t="s">
        <v>1</v>
      </c>
      <c r="D232" s="166" t="s">
        <v>464</v>
      </c>
      <c r="E232" s="160" t="s">
        <v>9</v>
      </c>
      <c r="F232" s="162">
        <v>43060</v>
      </c>
      <c r="G232" s="162">
        <v>43373</v>
      </c>
      <c r="H232" s="163" t="s">
        <v>270</v>
      </c>
      <c r="I232" s="164">
        <v>140000</v>
      </c>
      <c r="J232" s="164">
        <v>140000</v>
      </c>
      <c r="K232" s="163">
        <v>35000</v>
      </c>
      <c r="L232" s="165">
        <f t="shared" si="9"/>
        <v>25</v>
      </c>
      <c r="M232" s="159">
        <v>50</v>
      </c>
      <c r="N232" s="160" t="s">
        <v>10</v>
      </c>
    </row>
    <row r="233" spans="1:14" ht="166.5" x14ac:dyDescent="0.25">
      <c r="A233" s="160">
        <v>10</v>
      </c>
      <c r="B233" s="160" t="s">
        <v>93</v>
      </c>
      <c r="C233" s="160" t="s">
        <v>1</v>
      </c>
      <c r="D233" s="166" t="s">
        <v>96</v>
      </c>
      <c r="E233" s="153" t="s">
        <v>5</v>
      </c>
      <c r="F233" s="162">
        <v>42460</v>
      </c>
      <c r="G233" s="162">
        <v>43436</v>
      </c>
      <c r="H233" s="164">
        <v>31814461</v>
      </c>
      <c r="I233" s="164">
        <v>32008539</v>
      </c>
      <c r="J233" s="164">
        <v>63823000</v>
      </c>
      <c r="K233" s="164">
        <v>15101667</v>
      </c>
      <c r="L233" s="165">
        <f t="shared" si="9"/>
        <v>47.180119654945827</v>
      </c>
      <c r="M233" s="159">
        <v>68</v>
      </c>
      <c r="N233" s="160" t="s">
        <v>10</v>
      </c>
    </row>
    <row r="234" spans="1:14" ht="166.5" x14ac:dyDescent="0.25">
      <c r="A234" s="160">
        <v>11</v>
      </c>
      <c r="B234" s="160" t="s">
        <v>93</v>
      </c>
      <c r="C234" s="160" t="s">
        <v>1</v>
      </c>
      <c r="D234" s="166" t="s">
        <v>94</v>
      </c>
      <c r="E234" s="160" t="s">
        <v>75</v>
      </c>
      <c r="F234" s="162">
        <v>42480</v>
      </c>
      <c r="G234" s="162">
        <v>43234</v>
      </c>
      <c r="H234" s="164">
        <v>17892336</v>
      </c>
      <c r="I234" s="164">
        <v>4228025</v>
      </c>
      <c r="J234" s="164">
        <v>22120361</v>
      </c>
      <c r="K234" s="164">
        <v>3857548</v>
      </c>
      <c r="L234" s="165">
        <f t="shared" si="9"/>
        <v>91.237587289573739</v>
      </c>
      <c r="M234" s="159">
        <v>98</v>
      </c>
      <c r="N234" s="160" t="s">
        <v>10</v>
      </c>
    </row>
    <row r="235" spans="1:14" ht="166.5" x14ac:dyDescent="0.25">
      <c r="A235" s="160">
        <v>12</v>
      </c>
      <c r="B235" s="160" t="s">
        <v>93</v>
      </c>
      <c r="C235" s="160" t="s">
        <v>1</v>
      </c>
      <c r="D235" s="166" t="s">
        <v>95</v>
      </c>
      <c r="E235" s="160" t="s">
        <v>4</v>
      </c>
      <c r="F235" s="162">
        <v>42152</v>
      </c>
      <c r="G235" s="162">
        <v>43202</v>
      </c>
      <c r="H235" s="164">
        <v>11875015</v>
      </c>
      <c r="I235" s="164">
        <v>6294328</v>
      </c>
      <c r="J235" s="164">
        <v>18169343</v>
      </c>
      <c r="K235" s="164">
        <v>1801595</v>
      </c>
      <c r="L235" s="165">
        <f t="shared" si="9"/>
        <v>28.622515382102744</v>
      </c>
      <c r="M235" s="159">
        <v>80</v>
      </c>
      <c r="N235" s="160" t="s">
        <v>10</v>
      </c>
    </row>
    <row r="236" spans="1:14" ht="249.75" x14ac:dyDescent="0.25">
      <c r="A236" s="160">
        <v>13</v>
      </c>
      <c r="B236" s="160" t="s">
        <v>93</v>
      </c>
      <c r="C236" s="160" t="s">
        <v>1</v>
      </c>
      <c r="D236" s="166" t="s">
        <v>530</v>
      </c>
      <c r="E236" s="160" t="s">
        <v>32</v>
      </c>
      <c r="F236" s="162">
        <v>43047</v>
      </c>
      <c r="G236" s="162">
        <v>43341</v>
      </c>
      <c r="H236" s="163" t="s">
        <v>270</v>
      </c>
      <c r="I236" s="164">
        <v>3964267</v>
      </c>
      <c r="J236" s="164">
        <v>3964267</v>
      </c>
      <c r="K236" s="164">
        <v>2861687</v>
      </c>
      <c r="L236" s="165">
        <f t="shared" si="9"/>
        <v>72.187039873954006</v>
      </c>
      <c r="M236" s="159">
        <v>75</v>
      </c>
      <c r="N236" s="160" t="s">
        <v>10</v>
      </c>
    </row>
    <row r="237" spans="1:14" ht="249.75" x14ac:dyDescent="0.25">
      <c r="A237" s="160">
        <v>14</v>
      </c>
      <c r="B237" s="160" t="s">
        <v>93</v>
      </c>
      <c r="C237" s="160" t="s">
        <v>1</v>
      </c>
      <c r="D237" s="166" t="s">
        <v>531</v>
      </c>
      <c r="E237" s="153" t="s">
        <v>41</v>
      </c>
      <c r="F237" s="162">
        <v>43157</v>
      </c>
      <c r="G237" s="162">
        <v>43569</v>
      </c>
      <c r="H237" s="163" t="s">
        <v>270</v>
      </c>
      <c r="I237" s="164">
        <v>2065504</v>
      </c>
      <c r="J237" s="164">
        <v>2581880</v>
      </c>
      <c r="K237" s="164">
        <v>908186</v>
      </c>
      <c r="L237" s="165">
        <f t="shared" si="9"/>
        <v>43.969220103180625</v>
      </c>
      <c r="M237" s="159">
        <v>50</v>
      </c>
      <c r="N237" s="160" t="s">
        <v>10</v>
      </c>
    </row>
    <row r="238" spans="1:14" s="47" customFormat="1" ht="409.5" x14ac:dyDescent="0.25">
      <c r="A238" s="160">
        <v>15</v>
      </c>
      <c r="B238" s="160" t="s">
        <v>93</v>
      </c>
      <c r="C238" s="160" t="s">
        <v>1</v>
      </c>
      <c r="D238" s="166" t="s">
        <v>688</v>
      </c>
      <c r="E238" s="153" t="s">
        <v>41</v>
      </c>
      <c r="F238" s="162">
        <v>43087</v>
      </c>
      <c r="G238" s="162">
        <v>43850</v>
      </c>
      <c r="H238" s="163" t="s">
        <v>270</v>
      </c>
      <c r="I238" s="164">
        <v>8171573</v>
      </c>
      <c r="J238" s="164">
        <v>16343145</v>
      </c>
      <c r="K238" s="164">
        <v>4799376</v>
      </c>
      <c r="L238" s="165">
        <f t="shared" si="9"/>
        <v>58.732584289462999</v>
      </c>
      <c r="M238" s="159">
        <v>29</v>
      </c>
      <c r="N238" s="160" t="s">
        <v>10</v>
      </c>
    </row>
    <row r="239" spans="1:14" s="47" customFormat="1" ht="409.5" x14ac:dyDescent="0.25">
      <c r="A239" s="160">
        <v>16</v>
      </c>
      <c r="B239" s="160" t="s">
        <v>93</v>
      </c>
      <c r="C239" s="160" t="s">
        <v>1</v>
      </c>
      <c r="D239" s="166" t="s">
        <v>689</v>
      </c>
      <c r="E239" s="153" t="s">
        <v>41</v>
      </c>
      <c r="F239" s="162">
        <v>43084</v>
      </c>
      <c r="G239" s="162">
        <v>43847</v>
      </c>
      <c r="H239" s="163" t="s">
        <v>270</v>
      </c>
      <c r="I239" s="164">
        <v>5225000</v>
      </c>
      <c r="J239" s="164">
        <v>10450000</v>
      </c>
      <c r="K239" s="164">
        <v>3695558</v>
      </c>
      <c r="L239" s="165">
        <f t="shared" si="9"/>
        <v>70.728382775119613</v>
      </c>
      <c r="M239" s="159">
        <v>35</v>
      </c>
      <c r="N239" s="160" t="s">
        <v>10</v>
      </c>
    </row>
    <row r="240" spans="1:14" s="47" customFormat="1" ht="249.75" x14ac:dyDescent="0.25">
      <c r="A240" s="160">
        <v>17</v>
      </c>
      <c r="B240" s="160" t="s">
        <v>93</v>
      </c>
      <c r="C240" s="160" t="s">
        <v>1</v>
      </c>
      <c r="D240" s="166" t="s">
        <v>532</v>
      </c>
      <c r="E240" s="153" t="s">
        <v>690</v>
      </c>
      <c r="F240" s="197">
        <v>2017</v>
      </c>
      <c r="G240" s="197">
        <v>2018</v>
      </c>
      <c r="H240" s="163" t="s">
        <v>270</v>
      </c>
      <c r="I240" s="164">
        <v>857284</v>
      </c>
      <c r="J240" s="163" t="s">
        <v>270</v>
      </c>
      <c r="K240" s="164">
        <v>408232</v>
      </c>
      <c r="L240" s="165">
        <f t="shared" si="9"/>
        <v>47.61922536755614</v>
      </c>
      <c r="M240" s="159">
        <v>95</v>
      </c>
      <c r="N240" s="160" t="s">
        <v>10</v>
      </c>
    </row>
    <row r="241" spans="1:33" s="47" customFormat="1" ht="249.75" x14ac:dyDescent="0.25">
      <c r="A241" s="153">
        <v>1</v>
      </c>
      <c r="B241" s="153" t="s">
        <v>97</v>
      </c>
      <c r="C241" s="153" t="s">
        <v>356</v>
      </c>
      <c r="D241" s="154" t="s">
        <v>326</v>
      </c>
      <c r="E241" s="153" t="s">
        <v>5</v>
      </c>
      <c r="F241" s="155">
        <v>43074</v>
      </c>
      <c r="G241" s="155">
        <v>43828</v>
      </c>
      <c r="H241" s="155" t="s">
        <v>270</v>
      </c>
      <c r="I241" s="157">
        <v>41100000</v>
      </c>
      <c r="J241" s="157">
        <v>87296400</v>
      </c>
      <c r="K241" s="157">
        <v>16105718</v>
      </c>
      <c r="L241" s="158">
        <f t="shared" ref="L241:L242" si="10">100*K241/I241</f>
        <v>39.186661800486618</v>
      </c>
      <c r="M241" s="159">
        <v>20</v>
      </c>
      <c r="N241" s="153" t="s">
        <v>10</v>
      </c>
    </row>
    <row r="242" spans="1:33" ht="249.75" x14ac:dyDescent="0.25">
      <c r="A242" s="153">
        <v>2</v>
      </c>
      <c r="B242" s="153" t="s">
        <v>97</v>
      </c>
      <c r="C242" s="153" t="s">
        <v>356</v>
      </c>
      <c r="D242" s="154" t="s">
        <v>303</v>
      </c>
      <c r="E242" s="153" t="s">
        <v>4</v>
      </c>
      <c r="F242" s="155">
        <v>43174</v>
      </c>
      <c r="G242" s="155">
        <v>43576</v>
      </c>
      <c r="H242" s="155" t="s">
        <v>270</v>
      </c>
      <c r="I242" s="157">
        <v>3739938</v>
      </c>
      <c r="J242" s="157">
        <v>5658100</v>
      </c>
      <c r="K242" s="157">
        <v>667391</v>
      </c>
      <c r="L242" s="158">
        <f t="shared" si="10"/>
        <v>17.844974970173304</v>
      </c>
      <c r="M242" s="159">
        <v>15</v>
      </c>
      <c r="N242" s="153" t="s">
        <v>10</v>
      </c>
    </row>
    <row r="243" spans="1:33" ht="249.75" x14ac:dyDescent="0.25">
      <c r="A243" s="153">
        <v>3</v>
      </c>
      <c r="B243" s="153" t="s">
        <v>97</v>
      </c>
      <c r="C243" s="153" t="s">
        <v>356</v>
      </c>
      <c r="D243" s="154" t="s">
        <v>471</v>
      </c>
      <c r="E243" s="153" t="s">
        <v>7</v>
      </c>
      <c r="F243" s="155">
        <v>43255</v>
      </c>
      <c r="G243" s="155">
        <v>43698</v>
      </c>
      <c r="H243" s="155" t="s">
        <v>270</v>
      </c>
      <c r="I243" s="157">
        <v>1100000</v>
      </c>
      <c r="J243" s="157">
        <v>6678800</v>
      </c>
      <c r="K243" s="175" t="s">
        <v>270</v>
      </c>
      <c r="L243" s="158" t="s">
        <v>270</v>
      </c>
      <c r="M243" s="159" t="s">
        <v>270</v>
      </c>
      <c r="N243" s="153" t="s">
        <v>10</v>
      </c>
    </row>
    <row r="244" spans="1:33" ht="409.5" x14ac:dyDescent="0.25">
      <c r="A244" s="153">
        <v>4</v>
      </c>
      <c r="B244" s="153" t="s">
        <v>97</v>
      </c>
      <c r="C244" s="153" t="s">
        <v>356</v>
      </c>
      <c r="D244" s="154" t="s">
        <v>278</v>
      </c>
      <c r="E244" s="153" t="s">
        <v>5</v>
      </c>
      <c r="F244" s="155">
        <v>42892</v>
      </c>
      <c r="G244" s="155" t="s">
        <v>425</v>
      </c>
      <c r="H244" s="155" t="s">
        <v>270</v>
      </c>
      <c r="I244" s="157">
        <v>52038</v>
      </c>
      <c r="J244" s="157">
        <v>52038</v>
      </c>
      <c r="K244" s="155" t="s">
        <v>270</v>
      </c>
      <c r="L244" s="158" t="s">
        <v>270</v>
      </c>
      <c r="M244" s="159">
        <v>95</v>
      </c>
      <c r="N244" s="153" t="s">
        <v>10</v>
      </c>
    </row>
    <row r="245" spans="1:33" ht="298.5" customHeight="1" x14ac:dyDescent="0.25">
      <c r="A245" s="153">
        <v>5</v>
      </c>
      <c r="B245" s="153" t="s">
        <v>97</v>
      </c>
      <c r="C245" s="153" t="s">
        <v>356</v>
      </c>
      <c r="D245" s="154" t="s">
        <v>279</v>
      </c>
      <c r="E245" s="153" t="s">
        <v>5</v>
      </c>
      <c r="F245" s="155">
        <v>42900</v>
      </c>
      <c r="G245" s="155">
        <v>43095</v>
      </c>
      <c r="H245" s="155" t="s">
        <v>270</v>
      </c>
      <c r="I245" s="157">
        <v>45496</v>
      </c>
      <c r="J245" s="157">
        <v>45496</v>
      </c>
      <c r="K245" s="155" t="s">
        <v>270</v>
      </c>
      <c r="L245" s="158" t="s">
        <v>270</v>
      </c>
      <c r="M245" s="159">
        <v>95</v>
      </c>
      <c r="N245" s="153" t="s">
        <v>10</v>
      </c>
    </row>
    <row r="246" spans="1:33" ht="324.75" customHeight="1" x14ac:dyDescent="0.25">
      <c r="A246" s="153">
        <v>1</v>
      </c>
      <c r="B246" s="153" t="s">
        <v>98</v>
      </c>
      <c r="C246" s="153" t="s">
        <v>33</v>
      </c>
      <c r="D246" s="154" t="s">
        <v>99</v>
      </c>
      <c r="E246" s="198" t="s">
        <v>5</v>
      </c>
      <c r="F246" s="155">
        <v>41954</v>
      </c>
      <c r="G246" s="189">
        <v>43464</v>
      </c>
      <c r="H246" s="157">
        <v>7848307</v>
      </c>
      <c r="I246" s="157">
        <v>2881786</v>
      </c>
      <c r="J246" s="157">
        <v>10730094</v>
      </c>
      <c r="K246" s="157">
        <v>2249953</v>
      </c>
      <c r="L246" s="176">
        <f>100*K246/I246</f>
        <v>78.074950742352144</v>
      </c>
      <c r="M246" s="175">
        <v>95</v>
      </c>
      <c r="N246" s="153" t="s">
        <v>10</v>
      </c>
    </row>
    <row r="247" spans="1:33" ht="309.75" customHeight="1" x14ac:dyDescent="1.1499999999999999">
      <c r="A247" s="153">
        <v>2</v>
      </c>
      <c r="B247" s="153" t="s">
        <v>98</v>
      </c>
      <c r="C247" s="153" t="s">
        <v>33</v>
      </c>
      <c r="D247" s="185" t="s">
        <v>371</v>
      </c>
      <c r="E247" s="198" t="s">
        <v>5</v>
      </c>
      <c r="F247" s="155" t="s">
        <v>372</v>
      </c>
      <c r="G247" s="199" t="s">
        <v>373</v>
      </c>
      <c r="H247" s="175" t="s">
        <v>270</v>
      </c>
      <c r="I247" s="157">
        <v>794000</v>
      </c>
      <c r="J247" s="157">
        <v>794000</v>
      </c>
      <c r="K247" s="175" t="s">
        <v>270</v>
      </c>
      <c r="L247" s="176" t="s">
        <v>270</v>
      </c>
      <c r="M247" s="175" t="s">
        <v>270</v>
      </c>
      <c r="N247" s="153" t="s">
        <v>10</v>
      </c>
    </row>
    <row r="248" spans="1:33" ht="276" customHeight="1" x14ac:dyDescent="0.25">
      <c r="A248" s="153">
        <v>3</v>
      </c>
      <c r="B248" s="153" t="s">
        <v>98</v>
      </c>
      <c r="C248" s="153" t="s">
        <v>33</v>
      </c>
      <c r="D248" s="185" t="s">
        <v>146</v>
      </c>
      <c r="E248" s="175" t="s">
        <v>14</v>
      </c>
      <c r="F248" s="155" t="s">
        <v>374</v>
      </c>
      <c r="G248" s="189">
        <v>43505</v>
      </c>
      <c r="H248" s="175" t="s">
        <v>270</v>
      </c>
      <c r="I248" s="157">
        <v>8103827</v>
      </c>
      <c r="J248" s="157">
        <v>8103827</v>
      </c>
      <c r="K248" s="157">
        <v>5561620</v>
      </c>
      <c r="L248" s="176">
        <f t="shared" ref="L248:L251" si="11">100*K248/I248</f>
        <v>68.62954996447975</v>
      </c>
      <c r="M248" s="175">
        <v>80</v>
      </c>
      <c r="N248" s="153" t="s">
        <v>10</v>
      </c>
      <c r="Z248" s="56"/>
      <c r="AA248" s="56"/>
      <c r="AB248" s="56"/>
      <c r="AC248" s="56"/>
      <c r="AD248" s="56"/>
      <c r="AE248" s="56"/>
      <c r="AF248" s="56"/>
      <c r="AG248" s="56"/>
    </row>
    <row r="249" spans="1:33" ht="294.75" customHeight="1" x14ac:dyDescent="0.25">
      <c r="A249" s="153">
        <v>4</v>
      </c>
      <c r="B249" s="153" t="s">
        <v>98</v>
      </c>
      <c r="C249" s="153" t="s">
        <v>33</v>
      </c>
      <c r="D249" s="185" t="s">
        <v>375</v>
      </c>
      <c r="E249" s="175" t="s">
        <v>73</v>
      </c>
      <c r="F249" s="155" t="s">
        <v>376</v>
      </c>
      <c r="G249" s="175" t="s">
        <v>377</v>
      </c>
      <c r="H249" s="175" t="s">
        <v>270</v>
      </c>
      <c r="I249" s="157">
        <v>4000000</v>
      </c>
      <c r="J249" s="157">
        <v>21574000</v>
      </c>
      <c r="K249" s="157">
        <v>893572</v>
      </c>
      <c r="L249" s="176">
        <f t="shared" si="11"/>
        <v>22.339300000000001</v>
      </c>
      <c r="M249" s="175" t="s">
        <v>270</v>
      </c>
      <c r="N249" s="153" t="s">
        <v>10</v>
      </c>
      <c r="Z249" s="56"/>
      <c r="AA249" s="56"/>
      <c r="AB249" s="56"/>
      <c r="AC249" s="57"/>
      <c r="AD249" s="56"/>
      <c r="AE249" s="56"/>
      <c r="AF249" s="56"/>
      <c r="AG249" s="56"/>
    </row>
    <row r="250" spans="1:33" ht="287.25" customHeight="1" x14ac:dyDescent="0.25">
      <c r="A250" s="153">
        <v>5</v>
      </c>
      <c r="B250" s="153" t="s">
        <v>98</v>
      </c>
      <c r="C250" s="153" t="s">
        <v>33</v>
      </c>
      <c r="D250" s="185" t="s">
        <v>378</v>
      </c>
      <c r="E250" s="175" t="s">
        <v>7</v>
      </c>
      <c r="F250" s="155" t="s">
        <v>376</v>
      </c>
      <c r="G250" s="175" t="s">
        <v>377</v>
      </c>
      <c r="H250" s="175" t="s">
        <v>270</v>
      </c>
      <c r="I250" s="157">
        <v>4000000</v>
      </c>
      <c r="J250" s="157">
        <v>18624000</v>
      </c>
      <c r="K250" s="157">
        <v>1714990</v>
      </c>
      <c r="L250" s="176">
        <f t="shared" si="11"/>
        <v>42.874749999999999</v>
      </c>
      <c r="M250" s="175" t="s">
        <v>270</v>
      </c>
      <c r="N250" s="153" t="s">
        <v>10</v>
      </c>
      <c r="Z250" s="56"/>
      <c r="AA250" s="56"/>
      <c r="AB250" s="56"/>
      <c r="AC250" s="56"/>
      <c r="AD250" s="56"/>
      <c r="AE250" s="56"/>
      <c r="AF250" s="56"/>
      <c r="AG250" s="56"/>
    </row>
    <row r="251" spans="1:33" ht="249.75" x14ac:dyDescent="0.25">
      <c r="A251" s="153">
        <v>6</v>
      </c>
      <c r="B251" s="153" t="s">
        <v>98</v>
      </c>
      <c r="C251" s="153" t="s">
        <v>33</v>
      </c>
      <c r="D251" s="185" t="s">
        <v>379</v>
      </c>
      <c r="E251" s="175" t="s">
        <v>5</v>
      </c>
      <c r="F251" s="155" t="s">
        <v>380</v>
      </c>
      <c r="G251" s="189">
        <v>43554</v>
      </c>
      <c r="H251" s="175" t="s">
        <v>270</v>
      </c>
      <c r="I251" s="157">
        <v>960918</v>
      </c>
      <c r="J251" s="157">
        <v>8594953</v>
      </c>
      <c r="K251" s="157">
        <v>814316</v>
      </c>
      <c r="L251" s="176">
        <f t="shared" si="11"/>
        <v>84.743547316212201</v>
      </c>
      <c r="M251" s="175">
        <v>20</v>
      </c>
      <c r="N251" s="153" t="s">
        <v>10</v>
      </c>
    </row>
    <row r="252" spans="1:33" ht="249.75" x14ac:dyDescent="0.25">
      <c r="A252" s="153">
        <v>1</v>
      </c>
      <c r="B252" s="153" t="s">
        <v>100</v>
      </c>
      <c r="C252" s="153" t="s">
        <v>42</v>
      </c>
      <c r="D252" s="154" t="s">
        <v>383</v>
      </c>
      <c r="E252" s="153" t="s">
        <v>4</v>
      </c>
      <c r="F252" s="155">
        <v>42730</v>
      </c>
      <c r="G252" s="200">
        <v>43307</v>
      </c>
      <c r="H252" s="157">
        <v>1924933</v>
      </c>
      <c r="I252" s="157">
        <v>3100000</v>
      </c>
      <c r="J252" s="157">
        <v>5412188</v>
      </c>
      <c r="K252" s="157">
        <v>2779758</v>
      </c>
      <c r="L252" s="176">
        <f t="shared" ref="L252:L308" si="12">K252*100/I252</f>
        <v>89.669612903225811</v>
      </c>
      <c r="M252" s="176">
        <v>90</v>
      </c>
      <c r="N252" s="153" t="s">
        <v>10</v>
      </c>
    </row>
    <row r="253" spans="1:33" ht="249.75" x14ac:dyDescent="0.25">
      <c r="A253" s="153">
        <v>2</v>
      </c>
      <c r="B253" s="153" t="s">
        <v>100</v>
      </c>
      <c r="C253" s="153" t="s">
        <v>42</v>
      </c>
      <c r="D253" s="154" t="s">
        <v>147</v>
      </c>
      <c r="E253" s="153" t="s">
        <v>32</v>
      </c>
      <c r="F253" s="155">
        <v>42950</v>
      </c>
      <c r="G253" s="200">
        <v>43307</v>
      </c>
      <c r="H253" s="201" t="s">
        <v>270</v>
      </c>
      <c r="I253" s="157">
        <v>1321210</v>
      </c>
      <c r="J253" s="157">
        <v>1484440</v>
      </c>
      <c r="K253" s="175" t="s">
        <v>270</v>
      </c>
      <c r="L253" s="176" t="s">
        <v>270</v>
      </c>
      <c r="M253" s="176">
        <v>10</v>
      </c>
      <c r="N253" s="153" t="s">
        <v>10</v>
      </c>
    </row>
    <row r="254" spans="1:33" ht="249.75" x14ac:dyDescent="0.25">
      <c r="A254" s="153">
        <v>3</v>
      </c>
      <c r="B254" s="153" t="s">
        <v>100</v>
      </c>
      <c r="C254" s="153" t="s">
        <v>42</v>
      </c>
      <c r="D254" s="154" t="s">
        <v>384</v>
      </c>
      <c r="E254" s="153" t="s">
        <v>4</v>
      </c>
      <c r="F254" s="155">
        <v>43174</v>
      </c>
      <c r="G254" s="200">
        <v>43425</v>
      </c>
      <c r="H254" s="200" t="s">
        <v>270</v>
      </c>
      <c r="I254" s="157">
        <v>3575000</v>
      </c>
      <c r="J254" s="157">
        <v>8182693</v>
      </c>
      <c r="K254" s="157">
        <v>3667283</v>
      </c>
      <c r="L254" s="176">
        <v>100</v>
      </c>
      <c r="M254" s="176">
        <v>45</v>
      </c>
      <c r="N254" s="153" t="s">
        <v>10</v>
      </c>
    </row>
    <row r="255" spans="1:33" ht="409.5" x14ac:dyDescent="0.25">
      <c r="A255" s="153">
        <v>4</v>
      </c>
      <c r="B255" s="153" t="s">
        <v>100</v>
      </c>
      <c r="C255" s="153" t="s">
        <v>42</v>
      </c>
      <c r="D255" s="154" t="s">
        <v>681</v>
      </c>
      <c r="E255" s="153" t="s">
        <v>5</v>
      </c>
      <c r="F255" s="155">
        <v>43293</v>
      </c>
      <c r="G255" s="156">
        <v>2019</v>
      </c>
      <c r="H255" s="200" t="s">
        <v>270</v>
      </c>
      <c r="I255" s="157">
        <v>6244766</v>
      </c>
      <c r="J255" s="157">
        <v>6244766</v>
      </c>
      <c r="K255" s="175" t="s">
        <v>270</v>
      </c>
      <c r="L255" s="176" t="s">
        <v>270</v>
      </c>
      <c r="M255" s="176" t="s">
        <v>270</v>
      </c>
      <c r="N255" s="153" t="s">
        <v>10</v>
      </c>
    </row>
    <row r="256" spans="1:33" ht="249.75" x14ac:dyDescent="0.25">
      <c r="A256" s="153">
        <v>5</v>
      </c>
      <c r="B256" s="153" t="s">
        <v>100</v>
      </c>
      <c r="C256" s="153" t="s">
        <v>42</v>
      </c>
      <c r="D256" s="154" t="s">
        <v>725</v>
      </c>
      <c r="E256" s="153" t="s">
        <v>9</v>
      </c>
      <c r="F256" s="155">
        <v>42968</v>
      </c>
      <c r="G256" s="200">
        <v>43461</v>
      </c>
      <c r="H256" s="200" t="s">
        <v>270</v>
      </c>
      <c r="I256" s="157">
        <v>4813125</v>
      </c>
      <c r="J256" s="157">
        <v>6212700</v>
      </c>
      <c r="K256" s="157">
        <v>2578617</v>
      </c>
      <c r="L256" s="176">
        <f t="shared" si="12"/>
        <v>53.574694195559019</v>
      </c>
      <c r="M256" s="176">
        <v>45</v>
      </c>
      <c r="N256" s="153" t="s">
        <v>10</v>
      </c>
    </row>
    <row r="257" spans="1:14" ht="249.75" x14ac:dyDescent="0.25">
      <c r="A257" s="153">
        <v>6</v>
      </c>
      <c r="B257" s="153" t="s">
        <v>100</v>
      </c>
      <c r="C257" s="153" t="s">
        <v>42</v>
      </c>
      <c r="D257" s="154" t="s">
        <v>385</v>
      </c>
      <c r="E257" s="153" t="s">
        <v>5</v>
      </c>
      <c r="F257" s="155">
        <v>43200</v>
      </c>
      <c r="G257" s="200">
        <v>43649</v>
      </c>
      <c r="H257" s="200" t="s">
        <v>270</v>
      </c>
      <c r="I257" s="157">
        <v>7500000</v>
      </c>
      <c r="J257" s="157">
        <v>4843428</v>
      </c>
      <c r="K257" s="157">
        <v>980751</v>
      </c>
      <c r="L257" s="176">
        <f t="shared" si="12"/>
        <v>13.07668</v>
      </c>
      <c r="M257" s="176">
        <v>25</v>
      </c>
      <c r="N257" s="153" t="s">
        <v>10</v>
      </c>
    </row>
    <row r="258" spans="1:14" ht="249.75" x14ac:dyDescent="0.25">
      <c r="A258" s="153">
        <v>7</v>
      </c>
      <c r="B258" s="153" t="s">
        <v>100</v>
      </c>
      <c r="C258" s="153" t="s">
        <v>42</v>
      </c>
      <c r="D258" s="154" t="s">
        <v>381</v>
      </c>
      <c r="E258" s="153" t="s">
        <v>47</v>
      </c>
      <c r="F258" s="155">
        <v>42993</v>
      </c>
      <c r="G258" s="200">
        <v>43343</v>
      </c>
      <c r="H258" s="157">
        <v>3616844</v>
      </c>
      <c r="I258" s="157">
        <v>2129906</v>
      </c>
      <c r="J258" s="157">
        <v>8913862</v>
      </c>
      <c r="K258" s="157">
        <v>4619700</v>
      </c>
      <c r="L258" s="176">
        <v>100</v>
      </c>
      <c r="M258" s="176">
        <v>100</v>
      </c>
      <c r="N258" s="153" t="s">
        <v>3</v>
      </c>
    </row>
    <row r="259" spans="1:14" ht="249.75" x14ac:dyDescent="0.25">
      <c r="A259" s="153">
        <v>8</v>
      </c>
      <c r="B259" s="153" t="s">
        <v>100</v>
      </c>
      <c r="C259" s="153" t="s">
        <v>42</v>
      </c>
      <c r="D259" s="154" t="s">
        <v>682</v>
      </c>
      <c r="E259" s="153" t="s">
        <v>32</v>
      </c>
      <c r="F259" s="155">
        <v>42985</v>
      </c>
      <c r="G259" s="200">
        <v>43300</v>
      </c>
      <c r="H259" s="157">
        <v>328989</v>
      </c>
      <c r="I259" s="157">
        <v>1977760</v>
      </c>
      <c r="J259" s="157">
        <v>2283064</v>
      </c>
      <c r="K259" s="157">
        <v>1948697</v>
      </c>
      <c r="L259" s="176">
        <f t="shared" si="12"/>
        <v>98.530509263004618</v>
      </c>
      <c r="M259" s="176">
        <v>100</v>
      </c>
      <c r="N259" s="153" t="s">
        <v>3</v>
      </c>
    </row>
    <row r="260" spans="1:14" ht="249.75" x14ac:dyDescent="0.25">
      <c r="A260" s="153">
        <v>9</v>
      </c>
      <c r="B260" s="153" t="s">
        <v>100</v>
      </c>
      <c r="C260" s="153" t="s">
        <v>42</v>
      </c>
      <c r="D260" s="154" t="s">
        <v>468</v>
      </c>
      <c r="E260" s="153" t="s">
        <v>32</v>
      </c>
      <c r="F260" s="155">
        <v>43069</v>
      </c>
      <c r="G260" s="200">
        <v>43344</v>
      </c>
      <c r="H260" s="201" t="s">
        <v>270</v>
      </c>
      <c r="I260" s="157">
        <v>3000000</v>
      </c>
      <c r="J260" s="157">
        <v>4154072</v>
      </c>
      <c r="K260" s="157">
        <v>2124078</v>
      </c>
      <c r="L260" s="176">
        <f t="shared" si="12"/>
        <v>70.802599999999998</v>
      </c>
      <c r="M260" s="176">
        <v>55</v>
      </c>
      <c r="N260" s="153" t="s">
        <v>10</v>
      </c>
    </row>
    <row r="261" spans="1:14" ht="249.75" x14ac:dyDescent="0.25">
      <c r="A261" s="153">
        <v>10</v>
      </c>
      <c r="B261" s="153" t="s">
        <v>100</v>
      </c>
      <c r="C261" s="153" t="s">
        <v>42</v>
      </c>
      <c r="D261" s="154" t="s">
        <v>693</v>
      </c>
      <c r="E261" s="153" t="s">
        <v>32</v>
      </c>
      <c r="F261" s="155">
        <v>43011</v>
      </c>
      <c r="G261" s="200">
        <v>43333</v>
      </c>
      <c r="H261" s="201" t="s">
        <v>270</v>
      </c>
      <c r="I261" s="157">
        <v>2203680</v>
      </c>
      <c r="J261" s="157">
        <v>2166952</v>
      </c>
      <c r="K261" s="157">
        <v>1645978</v>
      </c>
      <c r="L261" s="176">
        <f t="shared" si="12"/>
        <v>74.692242067813837</v>
      </c>
      <c r="M261" s="176">
        <v>80</v>
      </c>
      <c r="N261" s="153" t="s">
        <v>10</v>
      </c>
    </row>
    <row r="262" spans="1:14" ht="249.75" x14ac:dyDescent="0.25">
      <c r="A262" s="153">
        <v>11</v>
      </c>
      <c r="B262" s="153" t="s">
        <v>100</v>
      </c>
      <c r="C262" s="153" t="s">
        <v>42</v>
      </c>
      <c r="D262" s="154" t="s">
        <v>694</v>
      </c>
      <c r="E262" s="153" t="s">
        <v>32</v>
      </c>
      <c r="F262" s="155">
        <v>43075</v>
      </c>
      <c r="G262" s="200">
        <v>43346</v>
      </c>
      <c r="H262" s="201" t="s">
        <v>270</v>
      </c>
      <c r="I262" s="157">
        <v>2000000</v>
      </c>
      <c r="J262" s="157">
        <v>1986305.7999999998</v>
      </c>
      <c r="K262" s="157">
        <v>1043338</v>
      </c>
      <c r="L262" s="176">
        <f t="shared" si="12"/>
        <v>52.166899999999998</v>
      </c>
      <c r="M262" s="176">
        <v>55</v>
      </c>
      <c r="N262" s="153" t="s">
        <v>10</v>
      </c>
    </row>
    <row r="263" spans="1:14" ht="249.75" x14ac:dyDescent="0.25">
      <c r="A263" s="153">
        <v>12</v>
      </c>
      <c r="B263" s="153" t="s">
        <v>100</v>
      </c>
      <c r="C263" s="153" t="s">
        <v>42</v>
      </c>
      <c r="D263" s="154" t="s">
        <v>695</v>
      </c>
      <c r="E263" s="153" t="s">
        <v>5</v>
      </c>
      <c r="F263" s="155">
        <v>42971</v>
      </c>
      <c r="G263" s="200">
        <v>43350</v>
      </c>
      <c r="H263" s="201" t="s">
        <v>270</v>
      </c>
      <c r="I263" s="157">
        <v>3394895</v>
      </c>
      <c r="J263" s="157">
        <v>3394895.4</v>
      </c>
      <c r="K263" s="157">
        <v>1857313</v>
      </c>
      <c r="L263" s="176">
        <f t="shared" si="12"/>
        <v>54.708996890920041</v>
      </c>
      <c r="M263" s="176">
        <v>60</v>
      </c>
      <c r="N263" s="153" t="s">
        <v>10</v>
      </c>
    </row>
    <row r="264" spans="1:14" ht="249.75" x14ac:dyDescent="0.25">
      <c r="A264" s="153">
        <v>13</v>
      </c>
      <c r="B264" s="153" t="s">
        <v>100</v>
      </c>
      <c r="C264" s="153" t="s">
        <v>42</v>
      </c>
      <c r="D264" s="154" t="s">
        <v>696</v>
      </c>
      <c r="E264" s="153" t="s">
        <v>5</v>
      </c>
      <c r="F264" s="155">
        <v>43005</v>
      </c>
      <c r="G264" s="200">
        <v>43516</v>
      </c>
      <c r="H264" s="201" t="s">
        <v>270</v>
      </c>
      <c r="I264" s="157">
        <v>3570220</v>
      </c>
      <c r="J264" s="157">
        <v>7060766</v>
      </c>
      <c r="K264" s="157">
        <v>2537580</v>
      </c>
      <c r="L264" s="176">
        <f t="shared" si="12"/>
        <v>71.076292217286323</v>
      </c>
      <c r="M264" s="176">
        <v>35</v>
      </c>
      <c r="N264" s="153" t="s">
        <v>10</v>
      </c>
    </row>
    <row r="265" spans="1:14" ht="249.75" x14ac:dyDescent="0.25">
      <c r="A265" s="153">
        <v>14</v>
      </c>
      <c r="B265" s="153" t="s">
        <v>100</v>
      </c>
      <c r="C265" s="153" t="s">
        <v>42</v>
      </c>
      <c r="D265" s="154" t="s">
        <v>697</v>
      </c>
      <c r="E265" s="153" t="s">
        <v>5</v>
      </c>
      <c r="F265" s="155">
        <v>43005</v>
      </c>
      <c r="G265" s="200">
        <v>43516</v>
      </c>
      <c r="H265" s="201" t="s">
        <v>270</v>
      </c>
      <c r="I265" s="157">
        <v>3570220</v>
      </c>
      <c r="J265" s="157">
        <v>7060766</v>
      </c>
      <c r="K265" s="157">
        <v>2537580</v>
      </c>
      <c r="L265" s="176">
        <f t="shared" si="12"/>
        <v>71.076292217286323</v>
      </c>
      <c r="M265" s="176">
        <v>35</v>
      </c>
      <c r="N265" s="153" t="s">
        <v>10</v>
      </c>
    </row>
    <row r="266" spans="1:14" ht="249.75" x14ac:dyDescent="0.25">
      <c r="A266" s="153">
        <v>15</v>
      </c>
      <c r="B266" s="153" t="s">
        <v>100</v>
      </c>
      <c r="C266" s="153" t="s">
        <v>42</v>
      </c>
      <c r="D266" s="154" t="s">
        <v>698</v>
      </c>
      <c r="E266" s="153" t="s">
        <v>5</v>
      </c>
      <c r="F266" s="155">
        <v>43068</v>
      </c>
      <c r="G266" s="200">
        <v>43337</v>
      </c>
      <c r="H266" s="201" t="s">
        <v>270</v>
      </c>
      <c r="I266" s="157">
        <v>2200000</v>
      </c>
      <c r="J266" s="157">
        <v>2355870</v>
      </c>
      <c r="K266" s="157">
        <v>1120457</v>
      </c>
      <c r="L266" s="176">
        <f t="shared" si="12"/>
        <v>50.929863636363635</v>
      </c>
      <c r="M266" s="176">
        <v>55</v>
      </c>
      <c r="N266" s="153" t="s">
        <v>10</v>
      </c>
    </row>
    <row r="267" spans="1:14" ht="249.75" x14ac:dyDescent="0.25">
      <c r="A267" s="153">
        <v>16</v>
      </c>
      <c r="B267" s="153" t="s">
        <v>100</v>
      </c>
      <c r="C267" s="153" t="s">
        <v>42</v>
      </c>
      <c r="D267" s="154" t="s">
        <v>726</v>
      </c>
      <c r="E267" s="153" t="s">
        <v>5</v>
      </c>
      <c r="F267" s="155">
        <v>43069</v>
      </c>
      <c r="G267" s="200">
        <v>43615</v>
      </c>
      <c r="H267" s="201" t="s">
        <v>270</v>
      </c>
      <c r="I267" s="157">
        <v>2025000</v>
      </c>
      <c r="J267" s="157">
        <v>5795435</v>
      </c>
      <c r="K267" s="157">
        <v>1332920</v>
      </c>
      <c r="L267" s="176">
        <f t="shared" si="12"/>
        <v>65.823209876543217</v>
      </c>
      <c r="M267" s="176">
        <v>30</v>
      </c>
      <c r="N267" s="153" t="s">
        <v>10</v>
      </c>
    </row>
    <row r="268" spans="1:14" ht="249.75" x14ac:dyDescent="0.25">
      <c r="A268" s="153">
        <v>17</v>
      </c>
      <c r="B268" s="153" t="s">
        <v>100</v>
      </c>
      <c r="C268" s="153" t="s">
        <v>42</v>
      </c>
      <c r="D268" s="154" t="s">
        <v>727</v>
      </c>
      <c r="E268" s="153" t="s">
        <v>5</v>
      </c>
      <c r="F268" s="155">
        <v>43087</v>
      </c>
      <c r="G268" s="200">
        <v>43535</v>
      </c>
      <c r="H268" s="201" t="s">
        <v>270</v>
      </c>
      <c r="I268" s="157">
        <v>1500000</v>
      </c>
      <c r="J268" s="157">
        <v>4657460</v>
      </c>
      <c r="K268" s="157">
        <v>1248038</v>
      </c>
      <c r="L268" s="176">
        <f t="shared" si="12"/>
        <v>83.202533333333335</v>
      </c>
      <c r="M268" s="176">
        <v>35</v>
      </c>
      <c r="N268" s="153" t="s">
        <v>10</v>
      </c>
    </row>
    <row r="269" spans="1:14" ht="249.75" x14ac:dyDescent="0.25">
      <c r="A269" s="153">
        <v>18</v>
      </c>
      <c r="B269" s="153" t="s">
        <v>100</v>
      </c>
      <c r="C269" s="153" t="s">
        <v>42</v>
      </c>
      <c r="D269" s="154" t="s">
        <v>386</v>
      </c>
      <c r="E269" s="153" t="s">
        <v>5</v>
      </c>
      <c r="F269" s="155">
        <v>43125</v>
      </c>
      <c r="G269" s="200">
        <v>43566</v>
      </c>
      <c r="H269" s="201" t="s">
        <v>270</v>
      </c>
      <c r="I269" s="157">
        <v>3000000</v>
      </c>
      <c r="J269" s="157">
        <v>8387440</v>
      </c>
      <c r="K269" s="157">
        <v>3025141</v>
      </c>
      <c r="L269" s="176">
        <v>100</v>
      </c>
      <c r="M269" s="176">
        <v>45</v>
      </c>
      <c r="N269" s="153" t="s">
        <v>10</v>
      </c>
    </row>
    <row r="270" spans="1:14" ht="249.75" x14ac:dyDescent="0.25">
      <c r="A270" s="153">
        <v>19</v>
      </c>
      <c r="B270" s="153" t="s">
        <v>100</v>
      </c>
      <c r="C270" s="153" t="s">
        <v>42</v>
      </c>
      <c r="D270" s="154" t="s">
        <v>728</v>
      </c>
      <c r="E270" s="153" t="s">
        <v>5</v>
      </c>
      <c r="F270" s="155">
        <v>42971</v>
      </c>
      <c r="G270" s="200">
        <v>43322</v>
      </c>
      <c r="H270" s="157">
        <v>1173499</v>
      </c>
      <c r="I270" s="157">
        <v>1999100</v>
      </c>
      <c r="J270" s="157">
        <v>3136440</v>
      </c>
      <c r="K270" s="157">
        <v>1962540</v>
      </c>
      <c r="L270" s="176">
        <v>100</v>
      </c>
      <c r="M270" s="176">
        <v>100</v>
      </c>
      <c r="N270" s="153" t="s">
        <v>3</v>
      </c>
    </row>
    <row r="271" spans="1:14" ht="249.75" x14ac:dyDescent="0.25">
      <c r="A271" s="153">
        <v>20</v>
      </c>
      <c r="B271" s="153" t="s">
        <v>100</v>
      </c>
      <c r="C271" s="153" t="s">
        <v>42</v>
      </c>
      <c r="D271" s="154" t="s">
        <v>760</v>
      </c>
      <c r="E271" s="153" t="s">
        <v>5</v>
      </c>
      <c r="F271" s="155">
        <v>43095</v>
      </c>
      <c r="G271" s="200">
        <v>43549</v>
      </c>
      <c r="H271" s="201" t="s">
        <v>270</v>
      </c>
      <c r="I271" s="157">
        <v>6600000</v>
      </c>
      <c r="J271" s="157">
        <v>6195000</v>
      </c>
      <c r="K271" s="157">
        <v>2226720</v>
      </c>
      <c r="L271" s="176">
        <f t="shared" si="12"/>
        <v>33.738181818181815</v>
      </c>
      <c r="M271" s="176">
        <v>40</v>
      </c>
      <c r="N271" s="153" t="s">
        <v>10</v>
      </c>
    </row>
    <row r="272" spans="1:14" ht="249.75" x14ac:dyDescent="0.25">
      <c r="A272" s="153">
        <v>21</v>
      </c>
      <c r="B272" s="153" t="s">
        <v>100</v>
      </c>
      <c r="C272" s="153" t="s">
        <v>42</v>
      </c>
      <c r="D272" s="154" t="s">
        <v>699</v>
      </c>
      <c r="E272" s="153" t="s">
        <v>5</v>
      </c>
      <c r="F272" s="155">
        <v>43005</v>
      </c>
      <c r="G272" s="200">
        <v>43441</v>
      </c>
      <c r="H272" s="157">
        <v>2099008</v>
      </c>
      <c r="I272" s="157">
        <v>1876992</v>
      </c>
      <c r="J272" s="157">
        <v>7858800</v>
      </c>
      <c r="K272" s="157">
        <v>2002839</v>
      </c>
      <c r="L272" s="176">
        <v>100</v>
      </c>
      <c r="M272" s="176">
        <v>60</v>
      </c>
      <c r="N272" s="153" t="s">
        <v>10</v>
      </c>
    </row>
    <row r="273" spans="1:14" ht="249.75" x14ac:dyDescent="0.25">
      <c r="A273" s="153">
        <v>22</v>
      </c>
      <c r="B273" s="153" t="s">
        <v>100</v>
      </c>
      <c r="C273" s="153" t="s">
        <v>42</v>
      </c>
      <c r="D273" s="154" t="s">
        <v>700</v>
      </c>
      <c r="E273" s="153" t="s">
        <v>5</v>
      </c>
      <c r="F273" s="155">
        <v>43005</v>
      </c>
      <c r="G273" s="200">
        <v>43439</v>
      </c>
      <c r="H273" s="201" t="s">
        <v>270</v>
      </c>
      <c r="I273" s="157">
        <v>6600000</v>
      </c>
      <c r="J273" s="157">
        <v>7950702.1051999992</v>
      </c>
      <c r="K273" s="157">
        <v>3946980</v>
      </c>
      <c r="L273" s="176">
        <f t="shared" si="12"/>
        <v>59.802727272727275</v>
      </c>
      <c r="M273" s="176">
        <v>55</v>
      </c>
      <c r="N273" s="153" t="s">
        <v>10</v>
      </c>
    </row>
    <row r="274" spans="1:14" ht="249.75" x14ac:dyDescent="0.25">
      <c r="A274" s="153">
        <v>23</v>
      </c>
      <c r="B274" s="153" t="s">
        <v>100</v>
      </c>
      <c r="C274" s="153" t="s">
        <v>42</v>
      </c>
      <c r="D274" s="154" t="s">
        <v>762</v>
      </c>
      <c r="E274" s="153" t="s">
        <v>5</v>
      </c>
      <c r="F274" s="155">
        <v>42993</v>
      </c>
      <c r="G274" s="200">
        <v>43356</v>
      </c>
      <c r="H274" s="201" t="s">
        <v>270</v>
      </c>
      <c r="I274" s="157">
        <v>2108760</v>
      </c>
      <c r="J274" s="157">
        <v>2088364</v>
      </c>
      <c r="K274" s="157">
        <v>825787</v>
      </c>
      <c r="L274" s="176">
        <f t="shared" si="12"/>
        <v>39.159838009066938</v>
      </c>
      <c r="M274" s="176">
        <v>35</v>
      </c>
      <c r="N274" s="153" t="s">
        <v>10</v>
      </c>
    </row>
    <row r="275" spans="1:14" ht="249.75" x14ac:dyDescent="0.25">
      <c r="A275" s="153">
        <v>24</v>
      </c>
      <c r="B275" s="153" t="s">
        <v>100</v>
      </c>
      <c r="C275" s="153" t="s">
        <v>42</v>
      </c>
      <c r="D275" s="154" t="s">
        <v>761</v>
      </c>
      <c r="E275" s="153" t="s">
        <v>5</v>
      </c>
      <c r="F275" s="155">
        <v>43005</v>
      </c>
      <c r="G275" s="200">
        <v>43461</v>
      </c>
      <c r="H275" s="201" t="s">
        <v>270</v>
      </c>
      <c r="I275" s="157">
        <v>4410984</v>
      </c>
      <c r="J275" s="157">
        <v>7705400</v>
      </c>
      <c r="K275" s="157">
        <v>3237152</v>
      </c>
      <c r="L275" s="176">
        <f t="shared" si="12"/>
        <v>73.388432150286647</v>
      </c>
      <c r="M275" s="176">
        <v>50</v>
      </c>
      <c r="N275" s="153" t="s">
        <v>10</v>
      </c>
    </row>
    <row r="276" spans="1:14" ht="249.75" x14ac:dyDescent="0.25">
      <c r="A276" s="153">
        <v>25</v>
      </c>
      <c r="B276" s="153" t="s">
        <v>100</v>
      </c>
      <c r="C276" s="153" t="s">
        <v>42</v>
      </c>
      <c r="D276" s="154" t="s">
        <v>701</v>
      </c>
      <c r="E276" s="153" t="s">
        <v>5</v>
      </c>
      <c r="F276" s="155" t="s">
        <v>270</v>
      </c>
      <c r="G276" s="200" t="s">
        <v>270</v>
      </c>
      <c r="H276" s="201" t="s">
        <v>270</v>
      </c>
      <c r="I276" s="157">
        <v>1000000</v>
      </c>
      <c r="J276" s="157">
        <v>3000000</v>
      </c>
      <c r="K276" s="175" t="s">
        <v>270</v>
      </c>
      <c r="L276" s="176" t="s">
        <v>270</v>
      </c>
      <c r="M276" s="176">
        <v>5</v>
      </c>
      <c r="N276" s="153" t="s">
        <v>56</v>
      </c>
    </row>
    <row r="277" spans="1:14" ht="249.75" x14ac:dyDescent="0.25">
      <c r="A277" s="153">
        <v>26</v>
      </c>
      <c r="B277" s="153" t="s">
        <v>100</v>
      </c>
      <c r="C277" s="153" t="s">
        <v>42</v>
      </c>
      <c r="D277" s="154" t="s">
        <v>702</v>
      </c>
      <c r="E277" s="153" t="s">
        <v>5</v>
      </c>
      <c r="F277" s="155">
        <v>43069</v>
      </c>
      <c r="G277" s="200">
        <v>43500</v>
      </c>
      <c r="H277" s="201" t="s">
        <v>270</v>
      </c>
      <c r="I277" s="157">
        <v>6600000</v>
      </c>
      <c r="J277" s="157">
        <v>5227400</v>
      </c>
      <c r="K277" s="157">
        <v>3158156</v>
      </c>
      <c r="L277" s="176">
        <f t="shared" ref="L277" si="13">K277*100/I277</f>
        <v>47.850848484848484</v>
      </c>
      <c r="M277" s="176">
        <v>65</v>
      </c>
      <c r="N277" s="153" t="s">
        <v>10</v>
      </c>
    </row>
    <row r="278" spans="1:14" ht="249.75" x14ac:dyDescent="0.25">
      <c r="A278" s="153">
        <v>27</v>
      </c>
      <c r="B278" s="153" t="s">
        <v>100</v>
      </c>
      <c r="C278" s="153" t="s">
        <v>42</v>
      </c>
      <c r="D278" s="154" t="s">
        <v>387</v>
      </c>
      <c r="E278" s="153" t="s">
        <v>5</v>
      </c>
      <c r="F278" s="155">
        <v>42971</v>
      </c>
      <c r="G278" s="200">
        <v>43385</v>
      </c>
      <c r="H278" s="157">
        <v>780405</v>
      </c>
      <c r="I278" s="157">
        <v>2215417</v>
      </c>
      <c r="J278" s="157">
        <v>2965558.3</v>
      </c>
      <c r="K278" s="157">
        <v>1899452</v>
      </c>
      <c r="L278" s="176">
        <f t="shared" si="12"/>
        <v>85.737899456400314</v>
      </c>
      <c r="M278" s="176">
        <v>95</v>
      </c>
      <c r="N278" s="153" t="s">
        <v>10</v>
      </c>
    </row>
    <row r="279" spans="1:14" ht="249.75" x14ac:dyDescent="0.25">
      <c r="A279" s="153">
        <v>28</v>
      </c>
      <c r="B279" s="153" t="s">
        <v>100</v>
      </c>
      <c r="C279" s="153" t="s">
        <v>42</v>
      </c>
      <c r="D279" s="154" t="s">
        <v>703</v>
      </c>
      <c r="E279" s="153" t="s">
        <v>5</v>
      </c>
      <c r="F279" s="155">
        <v>43070</v>
      </c>
      <c r="G279" s="200">
        <v>43293</v>
      </c>
      <c r="H279" s="201" t="s">
        <v>270</v>
      </c>
      <c r="I279" s="157">
        <v>1999553</v>
      </c>
      <c r="J279" s="157">
        <v>1999552.9519999998</v>
      </c>
      <c r="K279" s="157">
        <v>863269</v>
      </c>
      <c r="L279" s="176">
        <f t="shared" si="12"/>
        <v>43.173099187668441</v>
      </c>
      <c r="M279" s="176">
        <v>50</v>
      </c>
      <c r="N279" s="153" t="s">
        <v>10</v>
      </c>
    </row>
    <row r="280" spans="1:14" ht="249.75" x14ac:dyDescent="0.25">
      <c r="A280" s="153">
        <v>29</v>
      </c>
      <c r="B280" s="153" t="s">
        <v>100</v>
      </c>
      <c r="C280" s="153" t="s">
        <v>42</v>
      </c>
      <c r="D280" s="154" t="s">
        <v>704</v>
      </c>
      <c r="E280" s="153" t="s">
        <v>5</v>
      </c>
      <c r="F280" s="155">
        <v>43147</v>
      </c>
      <c r="G280" s="200">
        <v>43408</v>
      </c>
      <c r="H280" s="201" t="s">
        <v>270</v>
      </c>
      <c r="I280" s="157">
        <v>2000000</v>
      </c>
      <c r="J280" s="157">
        <v>2152320</v>
      </c>
      <c r="K280" s="157">
        <v>1018704</v>
      </c>
      <c r="L280" s="176">
        <f t="shared" si="12"/>
        <v>50.935200000000002</v>
      </c>
      <c r="M280" s="176">
        <v>55</v>
      </c>
      <c r="N280" s="153" t="s">
        <v>10</v>
      </c>
    </row>
    <row r="281" spans="1:14" ht="249.75" x14ac:dyDescent="0.25">
      <c r="A281" s="153">
        <v>30</v>
      </c>
      <c r="B281" s="153" t="s">
        <v>100</v>
      </c>
      <c r="C281" s="153" t="s">
        <v>42</v>
      </c>
      <c r="D281" s="154" t="s">
        <v>763</v>
      </c>
      <c r="E281" s="153" t="s">
        <v>5</v>
      </c>
      <c r="F281" s="155">
        <v>43095</v>
      </c>
      <c r="G281" s="200">
        <v>43360</v>
      </c>
      <c r="H281" s="201" t="s">
        <v>270</v>
      </c>
      <c r="I281" s="157">
        <v>651000</v>
      </c>
      <c r="J281" s="157">
        <v>2152320</v>
      </c>
      <c r="K281" s="157">
        <v>508650</v>
      </c>
      <c r="L281" s="176">
        <f t="shared" si="12"/>
        <v>78.133640552995388</v>
      </c>
      <c r="M281" s="176">
        <v>15</v>
      </c>
      <c r="N281" s="153" t="s">
        <v>10</v>
      </c>
    </row>
    <row r="282" spans="1:14" ht="249.75" x14ac:dyDescent="0.25">
      <c r="A282" s="153">
        <v>31</v>
      </c>
      <c r="B282" s="153" t="s">
        <v>100</v>
      </c>
      <c r="C282" s="153" t="s">
        <v>42</v>
      </c>
      <c r="D282" s="154" t="s">
        <v>705</v>
      </c>
      <c r="E282" s="153" t="s">
        <v>5</v>
      </c>
      <c r="F282" s="155">
        <v>43070</v>
      </c>
      <c r="G282" s="200">
        <v>43363</v>
      </c>
      <c r="H282" s="201" t="s">
        <v>270</v>
      </c>
      <c r="I282" s="157">
        <v>225000</v>
      </c>
      <c r="J282" s="157">
        <v>213390</v>
      </c>
      <c r="K282" s="157">
        <v>191290</v>
      </c>
      <c r="L282" s="176">
        <f t="shared" si="12"/>
        <v>85.017777777777781</v>
      </c>
      <c r="M282" s="176">
        <v>85</v>
      </c>
      <c r="N282" s="153" t="s">
        <v>10</v>
      </c>
    </row>
    <row r="283" spans="1:14" ht="249.75" x14ac:dyDescent="0.25">
      <c r="A283" s="153">
        <v>32</v>
      </c>
      <c r="B283" s="153" t="s">
        <v>100</v>
      </c>
      <c r="C283" s="153" t="s">
        <v>42</v>
      </c>
      <c r="D283" s="154" t="s">
        <v>706</v>
      </c>
      <c r="E283" s="153" t="s">
        <v>5</v>
      </c>
      <c r="F283" s="155">
        <v>43080</v>
      </c>
      <c r="G283" s="200">
        <v>43321</v>
      </c>
      <c r="H283" s="201" t="s">
        <v>270</v>
      </c>
      <c r="I283" s="157">
        <v>2000000</v>
      </c>
      <c r="J283" s="157">
        <v>1993315</v>
      </c>
      <c r="K283" s="157">
        <v>1229556</v>
      </c>
      <c r="L283" s="176">
        <f t="shared" si="12"/>
        <v>61.477800000000002</v>
      </c>
      <c r="M283" s="176">
        <v>65</v>
      </c>
      <c r="N283" s="153" t="s">
        <v>10</v>
      </c>
    </row>
    <row r="284" spans="1:14" ht="249.75" x14ac:dyDescent="0.25">
      <c r="A284" s="153">
        <v>33</v>
      </c>
      <c r="B284" s="153" t="s">
        <v>100</v>
      </c>
      <c r="C284" s="153" t="s">
        <v>42</v>
      </c>
      <c r="D284" s="154" t="s">
        <v>707</v>
      </c>
      <c r="E284" s="153" t="s">
        <v>5</v>
      </c>
      <c r="F284" s="155">
        <v>43070</v>
      </c>
      <c r="G284" s="200">
        <v>43363</v>
      </c>
      <c r="H284" s="201" t="s">
        <v>270</v>
      </c>
      <c r="I284" s="157">
        <v>225000</v>
      </c>
      <c r="J284" s="157">
        <v>213390</v>
      </c>
      <c r="K284" s="157">
        <v>191290</v>
      </c>
      <c r="L284" s="176">
        <f t="shared" si="12"/>
        <v>85.017777777777781</v>
      </c>
      <c r="M284" s="176">
        <v>85</v>
      </c>
      <c r="N284" s="153" t="s">
        <v>10</v>
      </c>
    </row>
    <row r="285" spans="1:14" ht="249.75" x14ac:dyDescent="0.25">
      <c r="A285" s="153">
        <v>34</v>
      </c>
      <c r="B285" s="153" t="s">
        <v>100</v>
      </c>
      <c r="C285" s="153" t="s">
        <v>42</v>
      </c>
      <c r="D285" s="154" t="s">
        <v>764</v>
      </c>
      <c r="E285" s="153" t="s">
        <v>5</v>
      </c>
      <c r="F285" s="155">
        <v>43056</v>
      </c>
      <c r="G285" s="200">
        <v>43461</v>
      </c>
      <c r="H285" s="201" t="s">
        <v>270</v>
      </c>
      <c r="I285" s="157">
        <v>6000000</v>
      </c>
      <c r="J285" s="157">
        <v>4749500</v>
      </c>
      <c r="K285" s="157">
        <v>3257884</v>
      </c>
      <c r="L285" s="176">
        <f t="shared" si="12"/>
        <v>54.298066666666664</v>
      </c>
      <c r="M285" s="176">
        <v>75</v>
      </c>
      <c r="N285" s="153" t="s">
        <v>10</v>
      </c>
    </row>
    <row r="286" spans="1:14" ht="249.75" x14ac:dyDescent="0.25">
      <c r="A286" s="153">
        <v>35</v>
      </c>
      <c r="B286" s="153" t="s">
        <v>100</v>
      </c>
      <c r="C286" s="153" t="s">
        <v>42</v>
      </c>
      <c r="D286" s="154" t="s">
        <v>765</v>
      </c>
      <c r="E286" s="153" t="s">
        <v>9</v>
      </c>
      <c r="F286" s="155">
        <v>43056</v>
      </c>
      <c r="G286" s="200">
        <v>43342</v>
      </c>
      <c r="H286" s="201" t="s">
        <v>270</v>
      </c>
      <c r="I286" s="157">
        <v>2703535</v>
      </c>
      <c r="J286" s="157">
        <v>3027227.2711999998</v>
      </c>
      <c r="K286" s="157">
        <v>2664062</v>
      </c>
      <c r="L286" s="176">
        <f t="shared" si="12"/>
        <v>98.539948622821598</v>
      </c>
      <c r="M286" s="176">
        <v>90</v>
      </c>
      <c r="N286" s="153" t="s">
        <v>10</v>
      </c>
    </row>
    <row r="287" spans="1:14" ht="249.75" x14ac:dyDescent="0.25">
      <c r="A287" s="153">
        <v>36</v>
      </c>
      <c r="B287" s="153" t="s">
        <v>100</v>
      </c>
      <c r="C287" s="153" t="s">
        <v>42</v>
      </c>
      <c r="D287" s="154" t="s">
        <v>766</v>
      </c>
      <c r="E287" s="153" t="s">
        <v>9</v>
      </c>
      <c r="F287" s="155">
        <v>43054</v>
      </c>
      <c r="G287" s="200">
        <v>43208</v>
      </c>
      <c r="H287" s="157">
        <v>261497</v>
      </c>
      <c r="I287" s="157">
        <v>1645183</v>
      </c>
      <c r="J287" s="157">
        <v>1874902</v>
      </c>
      <c r="K287" s="157">
        <v>884762</v>
      </c>
      <c r="L287" s="176">
        <f t="shared" si="12"/>
        <v>53.778941309264681</v>
      </c>
      <c r="M287" s="176">
        <v>65</v>
      </c>
      <c r="N287" s="153" t="s">
        <v>10</v>
      </c>
    </row>
    <row r="288" spans="1:14" ht="249.75" x14ac:dyDescent="0.25">
      <c r="A288" s="153">
        <v>37</v>
      </c>
      <c r="B288" s="153" t="s">
        <v>100</v>
      </c>
      <c r="C288" s="153" t="s">
        <v>42</v>
      </c>
      <c r="D288" s="154" t="s">
        <v>767</v>
      </c>
      <c r="E288" s="153" t="s">
        <v>9</v>
      </c>
      <c r="F288" s="155">
        <v>43070</v>
      </c>
      <c r="G288" s="200">
        <v>43363</v>
      </c>
      <c r="H288" s="201" t="s">
        <v>270</v>
      </c>
      <c r="I288" s="157">
        <v>310000</v>
      </c>
      <c r="J288" s="157">
        <v>296938</v>
      </c>
      <c r="K288" s="157">
        <v>266184</v>
      </c>
      <c r="L288" s="176">
        <f t="shared" si="12"/>
        <v>85.865806451612897</v>
      </c>
      <c r="M288" s="176">
        <v>95</v>
      </c>
      <c r="N288" s="153" t="s">
        <v>10</v>
      </c>
    </row>
    <row r="289" spans="1:14" ht="249.75" x14ac:dyDescent="0.25">
      <c r="A289" s="153">
        <v>38</v>
      </c>
      <c r="B289" s="153" t="s">
        <v>100</v>
      </c>
      <c r="C289" s="153" t="s">
        <v>42</v>
      </c>
      <c r="D289" s="154" t="s">
        <v>708</v>
      </c>
      <c r="E289" s="153" t="s">
        <v>4</v>
      </c>
      <c r="F289" s="155">
        <v>43068</v>
      </c>
      <c r="G289" s="200">
        <v>43487</v>
      </c>
      <c r="H289" s="201" t="s">
        <v>270</v>
      </c>
      <c r="I289" s="157">
        <v>6600000</v>
      </c>
      <c r="J289" s="157">
        <v>7135600</v>
      </c>
      <c r="K289" s="157">
        <v>3438341</v>
      </c>
      <c r="L289" s="176">
        <f t="shared" si="12"/>
        <v>52.096075757575754</v>
      </c>
      <c r="M289" s="176">
        <v>40</v>
      </c>
      <c r="N289" s="153" t="s">
        <v>10</v>
      </c>
    </row>
    <row r="290" spans="1:14" ht="249.75" x14ac:dyDescent="0.25">
      <c r="A290" s="153">
        <v>39</v>
      </c>
      <c r="B290" s="153" t="s">
        <v>100</v>
      </c>
      <c r="C290" s="153" t="s">
        <v>42</v>
      </c>
      <c r="D290" s="154" t="s">
        <v>709</v>
      </c>
      <c r="E290" s="153" t="s">
        <v>4</v>
      </c>
      <c r="F290" s="155">
        <v>43445</v>
      </c>
      <c r="G290" s="200">
        <v>43354</v>
      </c>
      <c r="H290" s="201" t="s">
        <v>270</v>
      </c>
      <c r="I290" s="157">
        <v>3000000</v>
      </c>
      <c r="J290" s="157">
        <v>3866152</v>
      </c>
      <c r="K290" s="157">
        <v>1814845</v>
      </c>
      <c r="L290" s="176">
        <f t="shared" si="12"/>
        <v>60.494833333333332</v>
      </c>
      <c r="M290" s="176">
        <v>50</v>
      </c>
      <c r="N290" s="153" t="s">
        <v>10</v>
      </c>
    </row>
    <row r="291" spans="1:14" ht="249.75" x14ac:dyDescent="0.25">
      <c r="A291" s="153">
        <v>40</v>
      </c>
      <c r="B291" s="153" t="s">
        <v>100</v>
      </c>
      <c r="C291" s="153" t="s">
        <v>42</v>
      </c>
      <c r="D291" s="154" t="s">
        <v>710</v>
      </c>
      <c r="E291" s="153" t="s">
        <v>13</v>
      </c>
      <c r="F291" s="155">
        <v>42993</v>
      </c>
      <c r="G291" s="200">
        <v>43448</v>
      </c>
      <c r="H291" s="157">
        <v>875463</v>
      </c>
      <c r="I291" s="157">
        <v>2522377</v>
      </c>
      <c r="J291" s="157">
        <v>5601460</v>
      </c>
      <c r="K291" s="157">
        <v>3101585</v>
      </c>
      <c r="L291" s="176">
        <v>100</v>
      </c>
      <c r="M291" s="176">
        <v>70</v>
      </c>
      <c r="N291" s="153" t="s">
        <v>10</v>
      </c>
    </row>
    <row r="292" spans="1:14" ht="249.75" x14ac:dyDescent="0.25">
      <c r="A292" s="153">
        <v>41</v>
      </c>
      <c r="B292" s="153" t="s">
        <v>100</v>
      </c>
      <c r="C292" s="153" t="s">
        <v>42</v>
      </c>
      <c r="D292" s="154" t="s">
        <v>388</v>
      </c>
      <c r="E292" s="153" t="s">
        <v>13</v>
      </c>
      <c r="F292" s="155">
        <v>43061</v>
      </c>
      <c r="G292" s="200">
        <v>43248</v>
      </c>
      <c r="H292" s="201" t="s">
        <v>270</v>
      </c>
      <c r="I292" s="157">
        <v>1375000</v>
      </c>
      <c r="J292" s="157">
        <v>1428165.7999999998</v>
      </c>
      <c r="K292" s="157">
        <v>829343</v>
      </c>
      <c r="L292" s="176">
        <f t="shared" si="12"/>
        <v>60.315854545454549</v>
      </c>
      <c r="M292" s="176">
        <v>65</v>
      </c>
      <c r="N292" s="153" t="s">
        <v>10</v>
      </c>
    </row>
    <row r="293" spans="1:14" ht="249.75" x14ac:dyDescent="0.25">
      <c r="A293" s="153">
        <v>42</v>
      </c>
      <c r="B293" s="153" t="s">
        <v>100</v>
      </c>
      <c r="C293" s="153" t="s">
        <v>42</v>
      </c>
      <c r="D293" s="154" t="s">
        <v>768</v>
      </c>
      <c r="E293" s="153" t="s">
        <v>13</v>
      </c>
      <c r="F293" s="155">
        <v>43010</v>
      </c>
      <c r="G293" s="200">
        <v>43257</v>
      </c>
      <c r="H293" s="201" t="s">
        <v>270</v>
      </c>
      <c r="I293" s="157">
        <v>2200400</v>
      </c>
      <c r="J293" s="157">
        <v>2173560</v>
      </c>
      <c r="K293" s="157">
        <v>1053980</v>
      </c>
      <c r="L293" s="176">
        <f t="shared" si="12"/>
        <v>47.89947282312307</v>
      </c>
      <c r="M293" s="176">
        <v>55</v>
      </c>
      <c r="N293" s="153" t="s">
        <v>10</v>
      </c>
    </row>
    <row r="294" spans="1:14" ht="249.75" x14ac:dyDescent="0.25">
      <c r="A294" s="153">
        <v>43</v>
      </c>
      <c r="B294" s="153" t="s">
        <v>100</v>
      </c>
      <c r="C294" s="153" t="s">
        <v>42</v>
      </c>
      <c r="D294" s="154" t="s">
        <v>389</v>
      </c>
      <c r="E294" s="153" t="s">
        <v>13</v>
      </c>
      <c r="F294" s="155">
        <v>43122</v>
      </c>
      <c r="G294" s="200">
        <v>43393</v>
      </c>
      <c r="H294" s="201" t="s">
        <v>270</v>
      </c>
      <c r="I294" s="157">
        <v>600000</v>
      </c>
      <c r="J294" s="157">
        <v>482030</v>
      </c>
      <c r="K294" s="175" t="s">
        <v>270</v>
      </c>
      <c r="L294" s="176" t="s">
        <v>270</v>
      </c>
      <c r="M294" s="176">
        <v>5</v>
      </c>
      <c r="N294" s="153" t="s">
        <v>10</v>
      </c>
    </row>
    <row r="295" spans="1:14" ht="249.75" x14ac:dyDescent="0.25">
      <c r="A295" s="153">
        <v>44</v>
      </c>
      <c r="B295" s="153" t="s">
        <v>100</v>
      </c>
      <c r="C295" s="153" t="s">
        <v>42</v>
      </c>
      <c r="D295" s="154" t="s">
        <v>580</v>
      </c>
      <c r="E295" s="153" t="s">
        <v>13</v>
      </c>
      <c r="F295" s="155">
        <v>43070</v>
      </c>
      <c r="G295" s="200">
        <v>43343</v>
      </c>
      <c r="H295" s="201" t="s">
        <v>270</v>
      </c>
      <c r="I295" s="157">
        <v>265000</v>
      </c>
      <c r="J295" s="157">
        <v>252195</v>
      </c>
      <c r="K295" s="157">
        <v>222596</v>
      </c>
      <c r="L295" s="176">
        <f t="shared" si="12"/>
        <v>83.998490566037731</v>
      </c>
      <c r="M295" s="176">
        <v>95</v>
      </c>
      <c r="N295" s="153" t="s">
        <v>10</v>
      </c>
    </row>
    <row r="296" spans="1:14" ht="249.75" x14ac:dyDescent="0.25">
      <c r="A296" s="153">
        <v>45</v>
      </c>
      <c r="B296" s="153" t="s">
        <v>100</v>
      </c>
      <c r="C296" s="153" t="s">
        <v>42</v>
      </c>
      <c r="D296" s="154" t="s">
        <v>769</v>
      </c>
      <c r="E296" s="153" t="s">
        <v>13</v>
      </c>
      <c r="F296" s="155">
        <v>42986</v>
      </c>
      <c r="G296" s="200">
        <v>43073</v>
      </c>
      <c r="H296" s="157">
        <v>335015</v>
      </c>
      <c r="I296" s="157">
        <v>1729791</v>
      </c>
      <c r="J296" s="157">
        <v>2035308.8399999999</v>
      </c>
      <c r="K296" s="157">
        <v>1024661</v>
      </c>
      <c r="L296" s="176">
        <f t="shared" si="12"/>
        <v>59.236115808210357</v>
      </c>
      <c r="M296" s="176">
        <v>95</v>
      </c>
      <c r="N296" s="153" t="s">
        <v>10</v>
      </c>
    </row>
    <row r="297" spans="1:14" ht="249.75" x14ac:dyDescent="0.25">
      <c r="A297" s="153">
        <v>46</v>
      </c>
      <c r="B297" s="153" t="s">
        <v>100</v>
      </c>
      <c r="C297" s="153" t="s">
        <v>42</v>
      </c>
      <c r="D297" s="154" t="s">
        <v>711</v>
      </c>
      <c r="E297" s="153" t="s">
        <v>13</v>
      </c>
      <c r="F297" s="155">
        <v>43122</v>
      </c>
      <c r="G297" s="200">
        <v>43343</v>
      </c>
      <c r="H297" s="201" t="s">
        <v>270</v>
      </c>
      <c r="I297" s="157">
        <v>265000</v>
      </c>
      <c r="J297" s="157">
        <v>252196</v>
      </c>
      <c r="K297" s="157">
        <v>222596</v>
      </c>
      <c r="L297" s="176">
        <f t="shared" si="12"/>
        <v>83.998490566037731</v>
      </c>
      <c r="M297" s="176">
        <v>95</v>
      </c>
      <c r="N297" s="153" t="s">
        <v>10</v>
      </c>
    </row>
    <row r="298" spans="1:14" ht="249.75" x14ac:dyDescent="0.25">
      <c r="A298" s="153">
        <v>47</v>
      </c>
      <c r="B298" s="153" t="s">
        <v>100</v>
      </c>
      <c r="C298" s="153" t="s">
        <v>42</v>
      </c>
      <c r="D298" s="154" t="s">
        <v>770</v>
      </c>
      <c r="E298" s="153" t="s">
        <v>13</v>
      </c>
      <c r="F298" s="155">
        <v>43122</v>
      </c>
      <c r="G298" s="200">
        <v>43393</v>
      </c>
      <c r="H298" s="201" t="s">
        <v>270</v>
      </c>
      <c r="I298" s="157">
        <v>600000</v>
      </c>
      <c r="J298" s="157">
        <v>482030</v>
      </c>
      <c r="K298" s="175" t="s">
        <v>270</v>
      </c>
      <c r="L298" s="176" t="s">
        <v>270</v>
      </c>
      <c r="M298" s="176">
        <v>5</v>
      </c>
      <c r="N298" s="153" t="s">
        <v>10</v>
      </c>
    </row>
    <row r="299" spans="1:14" ht="249.75" x14ac:dyDescent="0.25">
      <c r="A299" s="153">
        <v>48</v>
      </c>
      <c r="B299" s="153" t="s">
        <v>100</v>
      </c>
      <c r="C299" s="153" t="s">
        <v>42</v>
      </c>
      <c r="D299" s="154" t="s">
        <v>712</v>
      </c>
      <c r="E299" s="153" t="s">
        <v>13</v>
      </c>
      <c r="F299" s="155">
        <v>43010</v>
      </c>
      <c r="G299" s="200">
        <v>43123</v>
      </c>
      <c r="H299" s="201" t="s">
        <v>270</v>
      </c>
      <c r="I299" s="157">
        <v>2044200</v>
      </c>
      <c r="J299" s="157">
        <v>2024880</v>
      </c>
      <c r="K299" s="187">
        <v>1058642</v>
      </c>
      <c r="L299" s="176">
        <f t="shared" si="12"/>
        <v>51.787594168868019</v>
      </c>
      <c r="M299" s="176">
        <v>60</v>
      </c>
      <c r="N299" s="153" t="s">
        <v>10</v>
      </c>
    </row>
    <row r="300" spans="1:14" ht="249.75" x14ac:dyDescent="0.25">
      <c r="A300" s="153">
        <v>49</v>
      </c>
      <c r="B300" s="153" t="s">
        <v>100</v>
      </c>
      <c r="C300" s="153" t="s">
        <v>42</v>
      </c>
      <c r="D300" s="154" t="s">
        <v>390</v>
      </c>
      <c r="E300" s="153" t="s">
        <v>13</v>
      </c>
      <c r="F300" s="155">
        <v>43122</v>
      </c>
      <c r="G300" s="200">
        <v>43133</v>
      </c>
      <c r="H300" s="201" t="s">
        <v>270</v>
      </c>
      <c r="I300" s="157">
        <v>265000</v>
      </c>
      <c r="J300" s="157">
        <v>252195</v>
      </c>
      <c r="K300" s="187">
        <v>222596</v>
      </c>
      <c r="L300" s="176">
        <f t="shared" si="12"/>
        <v>83.998490566037731</v>
      </c>
      <c r="M300" s="176">
        <v>95</v>
      </c>
      <c r="N300" s="153" t="s">
        <v>10</v>
      </c>
    </row>
    <row r="301" spans="1:14" ht="249.75" x14ac:dyDescent="0.25">
      <c r="A301" s="153">
        <v>50</v>
      </c>
      <c r="B301" s="153" t="s">
        <v>100</v>
      </c>
      <c r="C301" s="153" t="s">
        <v>42</v>
      </c>
      <c r="D301" s="154" t="s">
        <v>713</v>
      </c>
      <c r="E301" s="153" t="s">
        <v>13</v>
      </c>
      <c r="F301" s="155">
        <v>43122</v>
      </c>
      <c r="G301" s="200">
        <v>43133</v>
      </c>
      <c r="H301" s="201" t="s">
        <v>270</v>
      </c>
      <c r="I301" s="157">
        <v>265000</v>
      </c>
      <c r="J301" s="157">
        <v>252195</v>
      </c>
      <c r="K301" s="187">
        <v>222596</v>
      </c>
      <c r="L301" s="176">
        <f t="shared" si="12"/>
        <v>83.998490566037731</v>
      </c>
      <c r="M301" s="176">
        <v>95</v>
      </c>
      <c r="N301" s="153" t="s">
        <v>10</v>
      </c>
    </row>
    <row r="302" spans="1:14" ht="249.75" x14ac:dyDescent="0.25">
      <c r="A302" s="153">
        <v>51</v>
      </c>
      <c r="B302" s="153" t="s">
        <v>100</v>
      </c>
      <c r="C302" s="153" t="s">
        <v>42</v>
      </c>
      <c r="D302" s="154" t="s">
        <v>714</v>
      </c>
      <c r="E302" s="153" t="s">
        <v>47</v>
      </c>
      <c r="F302" s="155">
        <v>42993</v>
      </c>
      <c r="G302" s="200">
        <v>43103</v>
      </c>
      <c r="H302" s="201" t="s">
        <v>270</v>
      </c>
      <c r="I302" s="157">
        <v>3625374</v>
      </c>
      <c r="J302" s="157">
        <v>5974363</v>
      </c>
      <c r="K302" s="157">
        <v>2836772</v>
      </c>
      <c r="L302" s="176">
        <f t="shared" si="12"/>
        <v>78.247706305611501</v>
      </c>
      <c r="M302" s="176">
        <v>40</v>
      </c>
      <c r="N302" s="153" t="s">
        <v>10</v>
      </c>
    </row>
    <row r="303" spans="1:14" ht="249.75" x14ac:dyDescent="0.25">
      <c r="A303" s="153">
        <v>52</v>
      </c>
      <c r="B303" s="153" t="s">
        <v>100</v>
      </c>
      <c r="C303" s="153" t="s">
        <v>42</v>
      </c>
      <c r="D303" s="154" t="s">
        <v>715</v>
      </c>
      <c r="E303" s="153" t="s">
        <v>47</v>
      </c>
      <c r="F303" s="155">
        <v>42996</v>
      </c>
      <c r="G303" s="200">
        <v>43103</v>
      </c>
      <c r="H303" s="201" t="s">
        <v>270</v>
      </c>
      <c r="I303" s="157">
        <v>3559120</v>
      </c>
      <c r="J303" s="157">
        <v>5865780</v>
      </c>
      <c r="K303" s="157">
        <v>3134482</v>
      </c>
      <c r="L303" s="176">
        <f t="shared" si="12"/>
        <v>88.069017060396959</v>
      </c>
      <c r="M303" s="176">
        <v>45</v>
      </c>
      <c r="N303" s="153" t="s">
        <v>10</v>
      </c>
    </row>
    <row r="304" spans="1:14" ht="249.75" x14ac:dyDescent="0.25">
      <c r="A304" s="153">
        <v>53</v>
      </c>
      <c r="B304" s="153" t="s">
        <v>100</v>
      </c>
      <c r="C304" s="153" t="s">
        <v>42</v>
      </c>
      <c r="D304" s="154" t="s">
        <v>716</v>
      </c>
      <c r="E304" s="153" t="s">
        <v>47</v>
      </c>
      <c r="F304" s="155">
        <v>43091</v>
      </c>
      <c r="G304" s="200">
        <v>43344</v>
      </c>
      <c r="H304" s="201" t="s">
        <v>270</v>
      </c>
      <c r="I304" s="157">
        <v>2188900</v>
      </c>
      <c r="J304" s="157">
        <v>2188900</v>
      </c>
      <c r="K304" s="157">
        <v>970703</v>
      </c>
      <c r="L304" s="176">
        <f t="shared" si="12"/>
        <v>44.346612453743887</v>
      </c>
      <c r="M304" s="176">
        <v>50</v>
      </c>
      <c r="N304" s="153" t="s">
        <v>10</v>
      </c>
    </row>
    <row r="305" spans="1:14" ht="249.75" x14ac:dyDescent="0.25">
      <c r="A305" s="153">
        <v>54</v>
      </c>
      <c r="B305" s="153" t="s">
        <v>100</v>
      </c>
      <c r="C305" s="153" t="s">
        <v>42</v>
      </c>
      <c r="D305" s="154" t="s">
        <v>717</v>
      </c>
      <c r="E305" s="153" t="s">
        <v>47</v>
      </c>
      <c r="F305" s="155">
        <v>43011</v>
      </c>
      <c r="G305" s="200">
        <v>43304</v>
      </c>
      <c r="H305" s="201" t="s">
        <v>270</v>
      </c>
      <c r="I305" s="157">
        <v>582000</v>
      </c>
      <c r="J305" s="157">
        <v>1929890</v>
      </c>
      <c r="K305" s="157">
        <v>676341</v>
      </c>
      <c r="L305" s="176">
        <v>99</v>
      </c>
      <c r="M305" s="176">
        <v>40</v>
      </c>
      <c r="N305" s="153" t="s">
        <v>10</v>
      </c>
    </row>
    <row r="306" spans="1:14" ht="249.75" x14ac:dyDescent="0.25">
      <c r="A306" s="153">
        <v>55</v>
      </c>
      <c r="B306" s="153" t="s">
        <v>100</v>
      </c>
      <c r="C306" s="153" t="s">
        <v>42</v>
      </c>
      <c r="D306" s="154" t="s">
        <v>771</v>
      </c>
      <c r="E306" s="153" t="s">
        <v>47</v>
      </c>
      <c r="F306" s="155">
        <v>42971</v>
      </c>
      <c r="G306" s="200">
        <v>43344</v>
      </c>
      <c r="H306" s="201" t="s">
        <v>270</v>
      </c>
      <c r="I306" s="157">
        <v>3258600</v>
      </c>
      <c r="J306" s="157">
        <v>3219040</v>
      </c>
      <c r="K306" s="157">
        <v>3218515</v>
      </c>
      <c r="L306" s="176">
        <f t="shared" si="12"/>
        <v>98.769870496532249</v>
      </c>
      <c r="M306" s="176">
        <v>100</v>
      </c>
      <c r="N306" s="153" t="s">
        <v>3</v>
      </c>
    </row>
    <row r="307" spans="1:14" ht="249.75" x14ac:dyDescent="0.25">
      <c r="A307" s="153">
        <v>56</v>
      </c>
      <c r="B307" s="153" t="s">
        <v>100</v>
      </c>
      <c r="C307" s="153" t="s">
        <v>42</v>
      </c>
      <c r="D307" s="154" t="s">
        <v>759</v>
      </c>
      <c r="E307" s="153" t="s">
        <v>75</v>
      </c>
      <c r="F307" s="155">
        <v>42993</v>
      </c>
      <c r="G307" s="200">
        <v>43463</v>
      </c>
      <c r="H307" s="201" t="s">
        <v>270</v>
      </c>
      <c r="I307" s="157">
        <v>3144880</v>
      </c>
      <c r="J307" s="157">
        <v>6224264</v>
      </c>
      <c r="K307" s="157">
        <v>3342789</v>
      </c>
      <c r="L307" s="176">
        <v>99</v>
      </c>
      <c r="M307" s="176">
        <v>45</v>
      </c>
      <c r="N307" s="153" t="s">
        <v>10</v>
      </c>
    </row>
    <row r="308" spans="1:14" ht="249.75" x14ac:dyDescent="0.25">
      <c r="A308" s="153">
        <v>57</v>
      </c>
      <c r="B308" s="153" t="s">
        <v>100</v>
      </c>
      <c r="C308" s="153" t="s">
        <v>42</v>
      </c>
      <c r="D308" s="154" t="s">
        <v>718</v>
      </c>
      <c r="E308" s="153" t="s">
        <v>75</v>
      </c>
      <c r="F308" s="155">
        <v>43011</v>
      </c>
      <c r="G308" s="200">
        <v>43296</v>
      </c>
      <c r="H308" s="201" t="s">
        <v>270</v>
      </c>
      <c r="I308" s="157">
        <v>2084470</v>
      </c>
      <c r="J308" s="157">
        <v>2084470</v>
      </c>
      <c r="K308" s="157">
        <v>967132</v>
      </c>
      <c r="L308" s="176">
        <f t="shared" si="12"/>
        <v>46.397021784914152</v>
      </c>
      <c r="M308" s="176">
        <v>50</v>
      </c>
      <c r="N308" s="153" t="s">
        <v>10</v>
      </c>
    </row>
    <row r="309" spans="1:14" ht="249.75" x14ac:dyDescent="0.25">
      <c r="A309" s="153">
        <v>58</v>
      </c>
      <c r="B309" s="153" t="s">
        <v>100</v>
      </c>
      <c r="C309" s="153" t="s">
        <v>42</v>
      </c>
      <c r="D309" s="154" t="s">
        <v>758</v>
      </c>
      <c r="E309" s="153" t="s">
        <v>6</v>
      </c>
      <c r="F309" s="155">
        <v>43070</v>
      </c>
      <c r="G309" s="200">
        <v>43376</v>
      </c>
      <c r="H309" s="201" t="s">
        <v>270</v>
      </c>
      <c r="I309" s="157">
        <v>265000</v>
      </c>
      <c r="J309" s="157">
        <v>252372</v>
      </c>
      <c r="K309" s="157">
        <v>189135</v>
      </c>
      <c r="L309" s="176">
        <f t="shared" ref="L309:L313" si="14">K309*100/I309</f>
        <v>71.371698113207543</v>
      </c>
      <c r="M309" s="176">
        <v>80</v>
      </c>
      <c r="N309" s="153" t="s">
        <v>10</v>
      </c>
    </row>
    <row r="310" spans="1:14" ht="249.75" x14ac:dyDescent="0.25">
      <c r="A310" s="153">
        <v>59</v>
      </c>
      <c r="B310" s="153" t="s">
        <v>100</v>
      </c>
      <c r="C310" s="153" t="s">
        <v>42</v>
      </c>
      <c r="D310" s="154" t="s">
        <v>719</v>
      </c>
      <c r="E310" s="153" t="s">
        <v>6</v>
      </c>
      <c r="F310" s="155">
        <v>43070</v>
      </c>
      <c r="G310" s="200">
        <v>43376</v>
      </c>
      <c r="H310" s="201" t="s">
        <v>270</v>
      </c>
      <c r="I310" s="157">
        <v>950000</v>
      </c>
      <c r="J310" s="157">
        <v>458639</v>
      </c>
      <c r="K310" s="157">
        <v>343718</v>
      </c>
      <c r="L310" s="176">
        <f t="shared" si="14"/>
        <v>36.18084210526316</v>
      </c>
      <c r="M310" s="176">
        <v>80</v>
      </c>
      <c r="N310" s="153" t="s">
        <v>10</v>
      </c>
    </row>
    <row r="311" spans="1:14" ht="249.75" x14ac:dyDescent="0.25">
      <c r="A311" s="153">
        <v>60</v>
      </c>
      <c r="B311" s="153" t="s">
        <v>100</v>
      </c>
      <c r="C311" s="153" t="s">
        <v>42</v>
      </c>
      <c r="D311" s="154" t="s">
        <v>391</v>
      </c>
      <c r="E311" s="153" t="s">
        <v>6</v>
      </c>
      <c r="F311" s="155">
        <v>43070</v>
      </c>
      <c r="G311" s="200">
        <v>43376</v>
      </c>
      <c r="H311" s="201" t="s">
        <v>270</v>
      </c>
      <c r="I311" s="157">
        <v>250000</v>
      </c>
      <c r="J311" s="157">
        <v>181364</v>
      </c>
      <c r="K311" s="157">
        <v>135920</v>
      </c>
      <c r="L311" s="176">
        <f t="shared" si="14"/>
        <v>54.368000000000002</v>
      </c>
      <c r="M311" s="176">
        <v>80</v>
      </c>
      <c r="N311" s="153" t="s">
        <v>10</v>
      </c>
    </row>
    <row r="312" spans="1:14" ht="249.75" x14ac:dyDescent="0.25">
      <c r="A312" s="153">
        <v>61</v>
      </c>
      <c r="B312" s="153" t="s">
        <v>100</v>
      </c>
      <c r="C312" s="153" t="s">
        <v>42</v>
      </c>
      <c r="D312" s="154" t="s">
        <v>720</v>
      </c>
      <c r="E312" s="153" t="s">
        <v>8</v>
      </c>
      <c r="F312" s="155">
        <v>43004</v>
      </c>
      <c r="G312" s="200">
        <v>43549</v>
      </c>
      <c r="H312" s="201" t="s">
        <v>270</v>
      </c>
      <c r="I312" s="157">
        <v>2160000</v>
      </c>
      <c r="J312" s="157">
        <v>7268800</v>
      </c>
      <c r="K312" s="157">
        <v>1555639</v>
      </c>
      <c r="L312" s="176">
        <f t="shared" si="14"/>
        <v>72.020324074074068</v>
      </c>
      <c r="M312" s="176">
        <v>25</v>
      </c>
      <c r="N312" s="153" t="s">
        <v>10</v>
      </c>
    </row>
    <row r="313" spans="1:14" ht="249.75" x14ac:dyDescent="0.25">
      <c r="A313" s="153">
        <v>62</v>
      </c>
      <c r="B313" s="153" t="s">
        <v>100</v>
      </c>
      <c r="C313" s="153" t="s">
        <v>42</v>
      </c>
      <c r="D313" s="154" t="s">
        <v>721</v>
      </c>
      <c r="E313" s="153" t="s">
        <v>8</v>
      </c>
      <c r="F313" s="155">
        <v>42996</v>
      </c>
      <c r="G313" s="200">
        <v>43463</v>
      </c>
      <c r="H313" s="201" t="s">
        <v>270</v>
      </c>
      <c r="I313" s="157">
        <v>2941600</v>
      </c>
      <c r="J313" s="157">
        <v>5824480</v>
      </c>
      <c r="K313" s="157">
        <v>2520339</v>
      </c>
      <c r="L313" s="176">
        <f t="shared" si="14"/>
        <v>85.679188196899645</v>
      </c>
      <c r="M313" s="176">
        <v>50</v>
      </c>
      <c r="N313" s="153" t="s">
        <v>10</v>
      </c>
    </row>
    <row r="314" spans="1:14" ht="249.75" x14ac:dyDescent="0.25">
      <c r="A314" s="153">
        <v>63</v>
      </c>
      <c r="B314" s="153" t="s">
        <v>100</v>
      </c>
      <c r="C314" s="153" t="s">
        <v>42</v>
      </c>
      <c r="D314" s="154" t="s">
        <v>392</v>
      </c>
      <c r="E314" s="153" t="s">
        <v>8</v>
      </c>
      <c r="F314" s="155">
        <v>42971</v>
      </c>
      <c r="G314" s="200">
        <v>43368</v>
      </c>
      <c r="H314" s="201" t="s">
        <v>270</v>
      </c>
      <c r="I314" s="157">
        <v>3112200</v>
      </c>
      <c r="J314" s="157">
        <v>3075080</v>
      </c>
      <c r="K314" s="187">
        <v>2393969</v>
      </c>
      <c r="L314" s="176">
        <f t="shared" ref="L314:L350" si="15">K314*100/I314</f>
        <v>76.922080843133472</v>
      </c>
      <c r="M314" s="176">
        <v>85</v>
      </c>
      <c r="N314" s="153" t="s">
        <v>10</v>
      </c>
    </row>
    <row r="315" spans="1:14" ht="249.75" x14ac:dyDescent="0.25">
      <c r="A315" s="153">
        <v>64</v>
      </c>
      <c r="B315" s="153" t="s">
        <v>100</v>
      </c>
      <c r="C315" s="153" t="s">
        <v>42</v>
      </c>
      <c r="D315" s="154" t="s">
        <v>772</v>
      </c>
      <c r="E315" s="153" t="s">
        <v>8</v>
      </c>
      <c r="F315" s="155">
        <v>42985</v>
      </c>
      <c r="G315" s="200">
        <v>43348</v>
      </c>
      <c r="H315" s="201" t="s">
        <v>270</v>
      </c>
      <c r="I315" s="157">
        <v>1969421</v>
      </c>
      <c r="J315" s="157">
        <v>1969421.0383999997</v>
      </c>
      <c r="K315" s="187">
        <v>1602132</v>
      </c>
      <c r="L315" s="176">
        <f t="shared" si="15"/>
        <v>81.350407048569096</v>
      </c>
      <c r="M315" s="176">
        <v>80</v>
      </c>
      <c r="N315" s="153" t="s">
        <v>10</v>
      </c>
    </row>
    <row r="316" spans="1:14" ht="249.75" x14ac:dyDescent="0.25">
      <c r="A316" s="153">
        <v>65</v>
      </c>
      <c r="B316" s="153" t="s">
        <v>100</v>
      </c>
      <c r="C316" s="153" t="s">
        <v>42</v>
      </c>
      <c r="D316" s="154" t="s">
        <v>722</v>
      </c>
      <c r="E316" s="153" t="s">
        <v>8</v>
      </c>
      <c r="F316" s="155">
        <v>42986</v>
      </c>
      <c r="G316" s="200">
        <v>43446</v>
      </c>
      <c r="H316" s="157">
        <v>775554</v>
      </c>
      <c r="I316" s="157">
        <v>1334606</v>
      </c>
      <c r="J316" s="157">
        <v>2084824</v>
      </c>
      <c r="K316" s="187">
        <v>986667</v>
      </c>
      <c r="L316" s="176">
        <f t="shared" si="15"/>
        <v>73.9294593310685</v>
      </c>
      <c r="M316" s="176">
        <v>90</v>
      </c>
      <c r="N316" s="153" t="s">
        <v>10</v>
      </c>
    </row>
    <row r="317" spans="1:14" ht="249.75" x14ac:dyDescent="0.25">
      <c r="A317" s="153">
        <v>66</v>
      </c>
      <c r="B317" s="153" t="s">
        <v>100</v>
      </c>
      <c r="C317" s="153" t="s">
        <v>42</v>
      </c>
      <c r="D317" s="154" t="s">
        <v>393</v>
      </c>
      <c r="E317" s="153" t="s">
        <v>8</v>
      </c>
      <c r="F317" s="155">
        <v>43011</v>
      </c>
      <c r="G317" s="200">
        <v>43316</v>
      </c>
      <c r="H317" s="201" t="s">
        <v>270</v>
      </c>
      <c r="I317" s="157">
        <v>2175920</v>
      </c>
      <c r="J317" s="157">
        <v>2175920</v>
      </c>
      <c r="K317" s="187">
        <v>1153868</v>
      </c>
      <c r="L317" s="176">
        <f t="shared" si="15"/>
        <v>53.028971653369609</v>
      </c>
      <c r="M317" s="176">
        <v>45</v>
      </c>
      <c r="N317" s="153" t="s">
        <v>10</v>
      </c>
    </row>
    <row r="318" spans="1:14" ht="249.75" x14ac:dyDescent="0.25">
      <c r="A318" s="153">
        <v>67</v>
      </c>
      <c r="B318" s="153" t="s">
        <v>100</v>
      </c>
      <c r="C318" s="153" t="s">
        <v>42</v>
      </c>
      <c r="D318" s="154" t="s">
        <v>723</v>
      </c>
      <c r="E318" s="153" t="s">
        <v>8</v>
      </c>
      <c r="F318" s="155">
        <v>43061</v>
      </c>
      <c r="G318" s="200">
        <v>43322</v>
      </c>
      <c r="H318" s="201" t="s">
        <v>270</v>
      </c>
      <c r="I318" s="157">
        <v>1030376</v>
      </c>
      <c r="J318" s="157">
        <v>1030376</v>
      </c>
      <c r="K318" s="187">
        <v>751801</v>
      </c>
      <c r="L318" s="176">
        <f t="shared" si="15"/>
        <v>72.963753037726036</v>
      </c>
      <c r="M318" s="176">
        <v>65</v>
      </c>
      <c r="N318" s="153" t="s">
        <v>10</v>
      </c>
    </row>
    <row r="319" spans="1:14" ht="249.75" x14ac:dyDescent="0.25">
      <c r="A319" s="153">
        <v>68</v>
      </c>
      <c r="B319" s="153" t="s">
        <v>100</v>
      </c>
      <c r="C319" s="153" t="s">
        <v>42</v>
      </c>
      <c r="D319" s="154" t="s">
        <v>394</v>
      </c>
      <c r="E319" s="153" t="s">
        <v>73</v>
      </c>
      <c r="F319" s="155">
        <v>43004</v>
      </c>
      <c r="G319" s="200">
        <v>43463</v>
      </c>
      <c r="H319" s="201" t="s">
        <v>270</v>
      </c>
      <c r="I319" s="157">
        <v>4372000</v>
      </c>
      <c r="J319" s="157">
        <v>7198000</v>
      </c>
      <c r="K319" s="157">
        <v>3751906</v>
      </c>
      <c r="L319" s="176">
        <f t="shared" si="15"/>
        <v>85.816697163769447</v>
      </c>
      <c r="M319" s="176">
        <v>50</v>
      </c>
      <c r="N319" s="153" t="s">
        <v>10</v>
      </c>
    </row>
    <row r="320" spans="1:14" ht="249.75" x14ac:dyDescent="0.25">
      <c r="A320" s="153">
        <v>69</v>
      </c>
      <c r="B320" s="153" t="s">
        <v>100</v>
      </c>
      <c r="C320" s="153" t="s">
        <v>42</v>
      </c>
      <c r="D320" s="154" t="s">
        <v>724</v>
      </c>
      <c r="E320" s="153" t="s">
        <v>73</v>
      </c>
      <c r="F320" s="155">
        <v>43004</v>
      </c>
      <c r="G320" s="200">
        <v>43300</v>
      </c>
      <c r="H320" s="201" t="s">
        <v>270</v>
      </c>
      <c r="I320" s="157">
        <v>3699995</v>
      </c>
      <c r="J320" s="157">
        <v>3793002</v>
      </c>
      <c r="K320" s="157">
        <v>1096587</v>
      </c>
      <c r="L320" s="176">
        <f t="shared" si="15"/>
        <v>29.637526537198024</v>
      </c>
      <c r="M320" s="176">
        <v>30</v>
      </c>
      <c r="N320" s="153" t="s">
        <v>10</v>
      </c>
    </row>
    <row r="321" spans="1:14" ht="249.75" x14ac:dyDescent="0.25">
      <c r="A321" s="153">
        <v>70</v>
      </c>
      <c r="B321" s="153" t="s">
        <v>100</v>
      </c>
      <c r="C321" s="153" t="s">
        <v>42</v>
      </c>
      <c r="D321" s="154" t="s">
        <v>729</v>
      </c>
      <c r="E321" s="153" t="s">
        <v>73</v>
      </c>
      <c r="F321" s="155">
        <v>43104</v>
      </c>
      <c r="G321" s="200">
        <v>43384</v>
      </c>
      <c r="H321" s="201" t="s">
        <v>270</v>
      </c>
      <c r="I321" s="157">
        <v>720000</v>
      </c>
      <c r="J321" s="157">
        <v>2421478</v>
      </c>
      <c r="K321" s="157">
        <v>1118921</v>
      </c>
      <c r="L321" s="176">
        <v>99</v>
      </c>
      <c r="M321" s="176">
        <v>45</v>
      </c>
      <c r="N321" s="153" t="s">
        <v>10</v>
      </c>
    </row>
    <row r="322" spans="1:14" ht="249.75" x14ac:dyDescent="0.25">
      <c r="A322" s="153">
        <v>71</v>
      </c>
      <c r="B322" s="153" t="s">
        <v>100</v>
      </c>
      <c r="C322" s="153" t="s">
        <v>42</v>
      </c>
      <c r="D322" s="154" t="s">
        <v>773</v>
      </c>
      <c r="E322" s="153" t="s">
        <v>73</v>
      </c>
      <c r="F322" s="155">
        <v>43070</v>
      </c>
      <c r="G322" s="200">
        <v>43376</v>
      </c>
      <c r="H322" s="201" t="s">
        <v>270</v>
      </c>
      <c r="I322" s="157">
        <v>265000</v>
      </c>
      <c r="J322" s="157">
        <v>252372</v>
      </c>
      <c r="K322" s="157">
        <v>189135</v>
      </c>
      <c r="L322" s="176">
        <f t="shared" si="15"/>
        <v>71.371698113207543</v>
      </c>
      <c r="M322" s="176">
        <v>80</v>
      </c>
      <c r="N322" s="153" t="s">
        <v>10</v>
      </c>
    </row>
    <row r="323" spans="1:14" ht="249.75" x14ac:dyDescent="0.25">
      <c r="A323" s="153">
        <v>72</v>
      </c>
      <c r="B323" s="153" t="s">
        <v>100</v>
      </c>
      <c r="C323" s="153" t="s">
        <v>42</v>
      </c>
      <c r="D323" s="154" t="s">
        <v>730</v>
      </c>
      <c r="E323" s="153" t="s">
        <v>73</v>
      </c>
      <c r="F323" s="155">
        <v>43011</v>
      </c>
      <c r="G323" s="200">
        <v>43302</v>
      </c>
      <c r="H323" s="201" t="s">
        <v>270</v>
      </c>
      <c r="I323" s="157">
        <v>2134987</v>
      </c>
      <c r="J323" s="157">
        <v>2134986.8619999997</v>
      </c>
      <c r="K323" s="157">
        <v>1398862</v>
      </c>
      <c r="L323" s="176">
        <f t="shared" si="15"/>
        <v>65.52086734017584</v>
      </c>
      <c r="M323" s="176">
        <v>70</v>
      </c>
      <c r="N323" s="153" t="s">
        <v>10</v>
      </c>
    </row>
    <row r="324" spans="1:14" ht="249.75" x14ac:dyDescent="0.25">
      <c r="A324" s="153">
        <v>73</v>
      </c>
      <c r="B324" s="153" t="s">
        <v>100</v>
      </c>
      <c r="C324" s="153" t="s">
        <v>42</v>
      </c>
      <c r="D324" s="154" t="s">
        <v>731</v>
      </c>
      <c r="E324" s="153" t="s">
        <v>88</v>
      </c>
      <c r="F324" s="155">
        <v>43070</v>
      </c>
      <c r="G324" s="200">
        <v>43376</v>
      </c>
      <c r="H324" s="201" t="s">
        <v>270</v>
      </c>
      <c r="I324" s="157">
        <v>265000</v>
      </c>
      <c r="J324" s="157">
        <v>252372</v>
      </c>
      <c r="K324" s="157">
        <v>189135</v>
      </c>
      <c r="L324" s="176">
        <f t="shared" si="15"/>
        <v>71.371698113207543</v>
      </c>
      <c r="M324" s="176">
        <v>80</v>
      </c>
      <c r="N324" s="153" t="s">
        <v>10</v>
      </c>
    </row>
    <row r="325" spans="1:14" ht="249.75" x14ac:dyDescent="0.25">
      <c r="A325" s="153">
        <v>74</v>
      </c>
      <c r="B325" s="153" t="s">
        <v>100</v>
      </c>
      <c r="C325" s="153" t="s">
        <v>42</v>
      </c>
      <c r="D325" s="154" t="s">
        <v>395</v>
      </c>
      <c r="E325" s="153" t="s">
        <v>14</v>
      </c>
      <c r="F325" s="155">
        <v>43075</v>
      </c>
      <c r="G325" s="200">
        <v>43388</v>
      </c>
      <c r="H325" s="201" t="s">
        <v>270</v>
      </c>
      <c r="I325" s="157">
        <v>4099320</v>
      </c>
      <c r="J325" s="157">
        <v>4099320</v>
      </c>
      <c r="K325" s="157">
        <v>1807147</v>
      </c>
      <c r="L325" s="176">
        <f t="shared" si="15"/>
        <v>44.08406760145585</v>
      </c>
      <c r="M325" s="176">
        <v>45</v>
      </c>
      <c r="N325" s="153" t="s">
        <v>10</v>
      </c>
    </row>
    <row r="326" spans="1:14" ht="249.75" x14ac:dyDescent="0.25">
      <c r="A326" s="153">
        <v>75</v>
      </c>
      <c r="B326" s="153" t="s">
        <v>100</v>
      </c>
      <c r="C326" s="153" t="s">
        <v>42</v>
      </c>
      <c r="D326" s="154" t="s">
        <v>396</v>
      </c>
      <c r="E326" s="153" t="s">
        <v>14</v>
      </c>
      <c r="F326" s="155">
        <v>42993</v>
      </c>
      <c r="G326" s="200">
        <v>43253</v>
      </c>
      <c r="H326" s="201" t="s">
        <v>270</v>
      </c>
      <c r="I326" s="157">
        <v>2163900</v>
      </c>
      <c r="J326" s="157">
        <v>2142585</v>
      </c>
      <c r="K326" s="157">
        <v>1993952</v>
      </c>
      <c r="L326" s="176">
        <f t="shared" si="15"/>
        <v>92.146217477702294</v>
      </c>
      <c r="M326" s="176">
        <v>95</v>
      </c>
      <c r="N326" s="153" t="s">
        <v>10</v>
      </c>
    </row>
    <row r="327" spans="1:14" ht="249.75" x14ac:dyDescent="0.25">
      <c r="A327" s="153">
        <v>76</v>
      </c>
      <c r="B327" s="153" t="s">
        <v>100</v>
      </c>
      <c r="C327" s="153" t="s">
        <v>42</v>
      </c>
      <c r="D327" s="154" t="s">
        <v>397</v>
      </c>
      <c r="E327" s="153" t="s">
        <v>7</v>
      </c>
      <c r="F327" s="155">
        <v>42996</v>
      </c>
      <c r="G327" s="200">
        <v>43463</v>
      </c>
      <c r="H327" s="201" t="s">
        <v>270</v>
      </c>
      <c r="I327" s="157">
        <v>3466000</v>
      </c>
      <c r="J327" s="157">
        <v>6855800</v>
      </c>
      <c r="K327" s="157">
        <v>4627231</v>
      </c>
      <c r="L327" s="176">
        <v>100</v>
      </c>
      <c r="M327" s="176">
        <v>55</v>
      </c>
      <c r="N327" s="153" t="s">
        <v>10</v>
      </c>
    </row>
    <row r="328" spans="1:14" ht="249.75" x14ac:dyDescent="0.25">
      <c r="A328" s="153">
        <v>77</v>
      </c>
      <c r="B328" s="153" t="s">
        <v>100</v>
      </c>
      <c r="C328" s="153" t="s">
        <v>42</v>
      </c>
      <c r="D328" s="154" t="s">
        <v>398</v>
      </c>
      <c r="E328" s="153" t="s">
        <v>7</v>
      </c>
      <c r="F328" s="155">
        <v>43070</v>
      </c>
      <c r="G328" s="200">
        <v>43331</v>
      </c>
      <c r="H328" s="201" t="s">
        <v>270</v>
      </c>
      <c r="I328" s="157">
        <v>295000</v>
      </c>
      <c r="J328" s="157">
        <v>204709</v>
      </c>
      <c r="K328" s="157">
        <v>203913</v>
      </c>
      <c r="L328" s="176">
        <f t="shared" si="15"/>
        <v>69.123050847457634</v>
      </c>
      <c r="M328" s="176">
        <v>100</v>
      </c>
      <c r="N328" s="153" t="s">
        <v>3</v>
      </c>
    </row>
    <row r="329" spans="1:14" ht="249.75" x14ac:dyDescent="0.25">
      <c r="A329" s="153">
        <v>78</v>
      </c>
      <c r="B329" s="153" t="s">
        <v>100</v>
      </c>
      <c r="C329" s="153" t="s">
        <v>42</v>
      </c>
      <c r="D329" s="154" t="s">
        <v>732</v>
      </c>
      <c r="E329" s="153" t="s">
        <v>7</v>
      </c>
      <c r="F329" s="155">
        <v>43269</v>
      </c>
      <c r="G329" s="200" t="s">
        <v>270</v>
      </c>
      <c r="H329" s="201" t="s">
        <v>270</v>
      </c>
      <c r="I329" s="157">
        <v>1200000</v>
      </c>
      <c r="J329" s="157">
        <v>3233200</v>
      </c>
      <c r="K329" s="175" t="s">
        <v>270</v>
      </c>
      <c r="L329" s="176" t="s">
        <v>270</v>
      </c>
      <c r="M329" s="176" t="s">
        <v>270</v>
      </c>
      <c r="N329" s="153" t="s">
        <v>10</v>
      </c>
    </row>
    <row r="330" spans="1:14" ht="249.75" x14ac:dyDescent="0.25">
      <c r="A330" s="153">
        <v>79</v>
      </c>
      <c r="B330" s="153" t="s">
        <v>100</v>
      </c>
      <c r="C330" s="153" t="s">
        <v>42</v>
      </c>
      <c r="D330" s="154" t="s">
        <v>733</v>
      </c>
      <c r="E330" s="153" t="s">
        <v>7</v>
      </c>
      <c r="F330" s="155">
        <v>42985</v>
      </c>
      <c r="G330" s="200">
        <v>43307</v>
      </c>
      <c r="H330" s="175">
        <v>583817</v>
      </c>
      <c r="I330" s="157">
        <v>2292230</v>
      </c>
      <c r="J330" s="157">
        <v>2844027</v>
      </c>
      <c r="K330" s="157">
        <v>1849190</v>
      </c>
      <c r="L330" s="176">
        <f t="shared" si="15"/>
        <v>80.67209660461647</v>
      </c>
      <c r="M330" s="176">
        <v>70</v>
      </c>
      <c r="N330" s="153" t="s">
        <v>10</v>
      </c>
    </row>
    <row r="331" spans="1:14" ht="249.75" x14ac:dyDescent="0.25">
      <c r="A331" s="153">
        <v>80</v>
      </c>
      <c r="B331" s="153" t="s">
        <v>100</v>
      </c>
      <c r="C331" s="153" t="s">
        <v>42</v>
      </c>
      <c r="D331" s="154" t="s">
        <v>399</v>
      </c>
      <c r="E331" s="153" t="s">
        <v>7</v>
      </c>
      <c r="F331" s="155">
        <v>43068</v>
      </c>
      <c r="G331" s="200">
        <v>43274</v>
      </c>
      <c r="H331" s="201" t="s">
        <v>270</v>
      </c>
      <c r="I331" s="157">
        <v>1673240</v>
      </c>
      <c r="J331" s="157">
        <v>1673240</v>
      </c>
      <c r="K331" s="157">
        <v>1362687</v>
      </c>
      <c r="L331" s="176">
        <f t="shared" si="15"/>
        <v>81.440020558915634</v>
      </c>
      <c r="M331" s="176">
        <v>85</v>
      </c>
      <c r="N331" s="153" t="s">
        <v>10</v>
      </c>
    </row>
    <row r="332" spans="1:14" ht="249.75" x14ac:dyDescent="0.25">
      <c r="A332" s="153">
        <v>81</v>
      </c>
      <c r="B332" s="153" t="s">
        <v>100</v>
      </c>
      <c r="C332" s="153" t="s">
        <v>42</v>
      </c>
      <c r="D332" s="154" t="s">
        <v>400</v>
      </c>
      <c r="E332" s="153" t="s">
        <v>7</v>
      </c>
      <c r="F332" s="155">
        <v>43080</v>
      </c>
      <c r="G332" s="200">
        <v>43404</v>
      </c>
      <c r="H332" s="201" t="s">
        <v>270</v>
      </c>
      <c r="I332" s="157">
        <v>660000</v>
      </c>
      <c r="J332" s="157">
        <v>2212500</v>
      </c>
      <c r="K332" s="157">
        <v>657751</v>
      </c>
      <c r="L332" s="176">
        <v>99</v>
      </c>
      <c r="M332" s="176">
        <v>35</v>
      </c>
      <c r="N332" s="153" t="s">
        <v>10</v>
      </c>
    </row>
    <row r="333" spans="1:14" ht="249.75" x14ac:dyDescent="0.25">
      <c r="A333" s="153">
        <v>82</v>
      </c>
      <c r="B333" s="153" t="s">
        <v>100</v>
      </c>
      <c r="C333" s="153" t="s">
        <v>42</v>
      </c>
      <c r="D333" s="154" t="s">
        <v>401</v>
      </c>
      <c r="E333" s="153" t="s">
        <v>7</v>
      </c>
      <c r="F333" s="155">
        <v>43070</v>
      </c>
      <c r="G333" s="200">
        <v>43331</v>
      </c>
      <c r="H333" s="201" t="s">
        <v>270</v>
      </c>
      <c r="I333" s="157">
        <v>583997</v>
      </c>
      <c r="J333" s="157">
        <v>517675</v>
      </c>
      <c r="K333" s="157">
        <v>515663</v>
      </c>
      <c r="L333" s="176">
        <f t="shared" si="15"/>
        <v>88.2989124944135</v>
      </c>
      <c r="M333" s="176">
        <v>100</v>
      </c>
      <c r="N333" s="153" t="s">
        <v>3</v>
      </c>
    </row>
    <row r="334" spans="1:14" ht="249.75" x14ac:dyDescent="0.25">
      <c r="A334" s="153">
        <v>83</v>
      </c>
      <c r="B334" s="153" t="s">
        <v>100</v>
      </c>
      <c r="C334" s="153" t="s">
        <v>42</v>
      </c>
      <c r="D334" s="154" t="s">
        <v>734</v>
      </c>
      <c r="E334" s="153" t="s">
        <v>7</v>
      </c>
      <c r="F334" s="155">
        <v>43070</v>
      </c>
      <c r="G334" s="200">
        <v>43331</v>
      </c>
      <c r="H334" s="201" t="s">
        <v>270</v>
      </c>
      <c r="I334" s="157">
        <v>292000</v>
      </c>
      <c r="J334" s="157">
        <v>284858</v>
      </c>
      <c r="K334" s="157">
        <v>283751</v>
      </c>
      <c r="L334" s="176">
        <f t="shared" si="15"/>
        <v>97.174999999999997</v>
      </c>
      <c r="M334" s="176">
        <v>100</v>
      </c>
      <c r="N334" s="153" t="s">
        <v>3</v>
      </c>
    </row>
    <row r="335" spans="1:14" ht="249.75" x14ac:dyDescent="0.25">
      <c r="A335" s="153">
        <v>84</v>
      </c>
      <c r="B335" s="153" t="s">
        <v>100</v>
      </c>
      <c r="C335" s="153" t="s">
        <v>42</v>
      </c>
      <c r="D335" s="154" t="s">
        <v>735</v>
      </c>
      <c r="E335" s="153" t="s">
        <v>7</v>
      </c>
      <c r="F335" s="155">
        <v>43068</v>
      </c>
      <c r="G335" s="200">
        <v>43286</v>
      </c>
      <c r="H335" s="201" t="s">
        <v>270</v>
      </c>
      <c r="I335" s="157">
        <v>660000</v>
      </c>
      <c r="J335" s="157">
        <v>1990849.98</v>
      </c>
      <c r="K335" s="175" t="s">
        <v>270</v>
      </c>
      <c r="L335" s="176" t="s">
        <v>270</v>
      </c>
      <c r="M335" s="176">
        <v>5</v>
      </c>
      <c r="N335" s="153" t="s">
        <v>10</v>
      </c>
    </row>
    <row r="336" spans="1:14" ht="249.75" x14ac:dyDescent="0.25">
      <c r="A336" s="153">
        <v>85</v>
      </c>
      <c r="B336" s="153" t="s">
        <v>100</v>
      </c>
      <c r="C336" s="153" t="s">
        <v>42</v>
      </c>
      <c r="D336" s="154" t="s">
        <v>736</v>
      </c>
      <c r="E336" s="153" t="s">
        <v>7</v>
      </c>
      <c r="F336" s="155">
        <v>43070</v>
      </c>
      <c r="G336" s="200">
        <v>43331</v>
      </c>
      <c r="H336" s="201" t="s">
        <v>270</v>
      </c>
      <c r="I336" s="157">
        <v>292000</v>
      </c>
      <c r="J336" s="157">
        <v>284858</v>
      </c>
      <c r="K336" s="157">
        <v>283751</v>
      </c>
      <c r="L336" s="176">
        <f t="shared" si="15"/>
        <v>97.174999999999997</v>
      </c>
      <c r="M336" s="176">
        <v>100</v>
      </c>
      <c r="N336" s="153" t="s">
        <v>3</v>
      </c>
    </row>
    <row r="337" spans="1:14" ht="249.75" x14ac:dyDescent="0.25">
      <c r="A337" s="153">
        <v>86</v>
      </c>
      <c r="B337" s="153" t="s">
        <v>100</v>
      </c>
      <c r="C337" s="153" t="s">
        <v>42</v>
      </c>
      <c r="D337" s="154" t="s">
        <v>737</v>
      </c>
      <c r="E337" s="153" t="s">
        <v>58</v>
      </c>
      <c r="F337" s="155">
        <v>43004</v>
      </c>
      <c r="G337" s="200">
        <v>43432</v>
      </c>
      <c r="H337" s="201" t="s">
        <v>270</v>
      </c>
      <c r="I337" s="157">
        <v>4677000</v>
      </c>
      <c r="J337" s="157">
        <v>4613800</v>
      </c>
      <c r="K337" s="157">
        <v>3417692</v>
      </c>
      <c r="L337" s="176">
        <f t="shared" si="15"/>
        <v>73.074449433397476</v>
      </c>
      <c r="M337" s="176">
        <v>70</v>
      </c>
      <c r="N337" s="153" t="s">
        <v>10</v>
      </c>
    </row>
    <row r="338" spans="1:14" ht="249.75" x14ac:dyDescent="0.25">
      <c r="A338" s="153">
        <v>87</v>
      </c>
      <c r="B338" s="153" t="s">
        <v>100</v>
      </c>
      <c r="C338" s="153" t="s">
        <v>42</v>
      </c>
      <c r="D338" s="154" t="s">
        <v>738</v>
      </c>
      <c r="E338" s="153" t="s">
        <v>58</v>
      </c>
      <c r="F338" s="155">
        <v>43010</v>
      </c>
      <c r="G338" s="200">
        <v>43326</v>
      </c>
      <c r="H338" s="201" t="s">
        <v>270</v>
      </c>
      <c r="I338" s="157">
        <v>2168840</v>
      </c>
      <c r="J338" s="157">
        <v>2168840</v>
      </c>
      <c r="K338" s="157">
        <v>1977238</v>
      </c>
      <c r="L338" s="176">
        <f t="shared" si="15"/>
        <v>91.165692259456662</v>
      </c>
      <c r="M338" s="176">
        <v>95</v>
      </c>
      <c r="N338" s="153" t="s">
        <v>10</v>
      </c>
    </row>
    <row r="339" spans="1:14" ht="249.75" x14ac:dyDescent="0.25">
      <c r="A339" s="153">
        <v>88</v>
      </c>
      <c r="B339" s="153" t="s">
        <v>100</v>
      </c>
      <c r="C339" s="153" t="s">
        <v>42</v>
      </c>
      <c r="D339" s="154" t="s">
        <v>739</v>
      </c>
      <c r="E339" s="153" t="s">
        <v>58</v>
      </c>
      <c r="F339" s="155">
        <v>43091</v>
      </c>
      <c r="G339" s="200">
        <v>43418</v>
      </c>
      <c r="H339" s="201" t="s">
        <v>270</v>
      </c>
      <c r="I339" s="157">
        <v>3715820</v>
      </c>
      <c r="J339" s="157">
        <v>3715820</v>
      </c>
      <c r="K339" s="157">
        <v>1458393</v>
      </c>
      <c r="L339" s="176">
        <f t="shared" si="15"/>
        <v>39.248214391439845</v>
      </c>
      <c r="M339" s="176">
        <v>45</v>
      </c>
      <c r="N339" s="153" t="s">
        <v>10</v>
      </c>
    </row>
    <row r="340" spans="1:14" ht="249.75" x14ac:dyDescent="0.25">
      <c r="A340" s="153">
        <v>89</v>
      </c>
      <c r="B340" s="153" t="s">
        <v>100</v>
      </c>
      <c r="C340" s="153" t="s">
        <v>42</v>
      </c>
      <c r="D340" s="154" t="s">
        <v>740</v>
      </c>
      <c r="E340" s="153" t="s">
        <v>58</v>
      </c>
      <c r="F340" s="155">
        <v>43081</v>
      </c>
      <c r="G340" s="200">
        <v>43348</v>
      </c>
      <c r="H340" s="201" t="s">
        <v>270</v>
      </c>
      <c r="I340" s="157">
        <v>495000</v>
      </c>
      <c r="J340" s="157">
        <v>1525740</v>
      </c>
      <c r="K340" s="157">
        <v>452930</v>
      </c>
      <c r="L340" s="176">
        <f t="shared" si="15"/>
        <v>91.501010101010095</v>
      </c>
      <c r="M340" s="176">
        <v>35</v>
      </c>
      <c r="N340" s="153" t="s">
        <v>10</v>
      </c>
    </row>
    <row r="341" spans="1:14" ht="249.75" x14ac:dyDescent="0.25">
      <c r="A341" s="153">
        <v>90</v>
      </c>
      <c r="B341" s="153" t="s">
        <v>100</v>
      </c>
      <c r="C341" s="153" t="s">
        <v>42</v>
      </c>
      <c r="D341" s="154" t="s">
        <v>402</v>
      </c>
      <c r="E341" s="153" t="s">
        <v>58</v>
      </c>
      <c r="F341" s="155">
        <v>42985</v>
      </c>
      <c r="G341" s="200">
        <v>43299</v>
      </c>
      <c r="H341" s="157">
        <v>502409</v>
      </c>
      <c r="I341" s="157">
        <v>2525631</v>
      </c>
      <c r="J341" s="157">
        <v>2992126</v>
      </c>
      <c r="K341" s="157">
        <v>2489717</v>
      </c>
      <c r="L341" s="176">
        <f t="shared" si="15"/>
        <v>98.578018720866197</v>
      </c>
      <c r="M341" s="176">
        <v>100</v>
      </c>
      <c r="N341" s="153" t="s">
        <v>3</v>
      </c>
    </row>
    <row r="342" spans="1:14" ht="249.75" x14ac:dyDescent="0.25">
      <c r="A342" s="153">
        <v>91</v>
      </c>
      <c r="B342" s="153" t="s">
        <v>100</v>
      </c>
      <c r="C342" s="153" t="s">
        <v>42</v>
      </c>
      <c r="D342" s="154" t="s">
        <v>741</v>
      </c>
      <c r="E342" s="153" t="s">
        <v>58</v>
      </c>
      <c r="F342" s="155">
        <v>43010</v>
      </c>
      <c r="G342" s="200">
        <v>43362</v>
      </c>
      <c r="H342" s="201" t="s">
        <v>270</v>
      </c>
      <c r="I342" s="157">
        <v>2111020</v>
      </c>
      <c r="J342" s="157">
        <v>2111020</v>
      </c>
      <c r="K342" s="157">
        <v>911395</v>
      </c>
      <c r="L342" s="176">
        <f t="shared" si="15"/>
        <v>43.173205369915962</v>
      </c>
      <c r="M342" s="176">
        <v>50</v>
      </c>
      <c r="N342" s="153" t="s">
        <v>10</v>
      </c>
    </row>
    <row r="343" spans="1:14" ht="249.75" x14ac:dyDescent="0.25">
      <c r="A343" s="153">
        <v>92</v>
      </c>
      <c r="B343" s="153" t="s">
        <v>100</v>
      </c>
      <c r="C343" s="153" t="s">
        <v>42</v>
      </c>
      <c r="D343" s="154" t="s">
        <v>774</v>
      </c>
      <c r="E343" s="153" t="s">
        <v>58</v>
      </c>
      <c r="F343" s="155">
        <v>42986</v>
      </c>
      <c r="G343" s="200">
        <v>43299</v>
      </c>
      <c r="H343" s="157">
        <v>432182</v>
      </c>
      <c r="I343" s="157">
        <v>1650299</v>
      </c>
      <c r="J343" s="157">
        <v>2061696</v>
      </c>
      <c r="K343" s="157">
        <v>1629514</v>
      </c>
      <c r="L343" s="176">
        <f t="shared" si="15"/>
        <v>98.740531261304767</v>
      </c>
      <c r="M343" s="176">
        <v>100</v>
      </c>
      <c r="N343" s="153" t="s">
        <v>3</v>
      </c>
    </row>
    <row r="344" spans="1:14" ht="249.75" x14ac:dyDescent="0.25">
      <c r="A344" s="153">
        <v>93</v>
      </c>
      <c r="B344" s="153" t="s">
        <v>100</v>
      </c>
      <c r="C344" s="153" t="s">
        <v>42</v>
      </c>
      <c r="D344" s="154" t="s">
        <v>775</v>
      </c>
      <c r="E344" s="153" t="s">
        <v>58</v>
      </c>
      <c r="F344" s="155">
        <v>43070</v>
      </c>
      <c r="G344" s="200">
        <v>43363</v>
      </c>
      <c r="H344" s="201" t="s">
        <v>270</v>
      </c>
      <c r="I344" s="157">
        <v>225000</v>
      </c>
      <c r="J344" s="157">
        <v>213390</v>
      </c>
      <c r="K344" s="157">
        <v>191290</v>
      </c>
      <c r="L344" s="176">
        <f t="shared" si="15"/>
        <v>85.017777777777781</v>
      </c>
      <c r="M344" s="176">
        <v>85</v>
      </c>
      <c r="N344" s="153" t="s">
        <v>10</v>
      </c>
    </row>
    <row r="345" spans="1:14" ht="249.75" x14ac:dyDescent="0.25">
      <c r="A345" s="153">
        <v>94</v>
      </c>
      <c r="B345" s="153" t="s">
        <v>100</v>
      </c>
      <c r="C345" s="153" t="s">
        <v>42</v>
      </c>
      <c r="D345" s="154" t="s">
        <v>776</v>
      </c>
      <c r="E345" s="153" t="s">
        <v>58</v>
      </c>
      <c r="F345" s="155">
        <v>43122</v>
      </c>
      <c r="G345" s="200">
        <v>43442</v>
      </c>
      <c r="H345" s="201" t="s">
        <v>270</v>
      </c>
      <c r="I345" s="157">
        <v>695113</v>
      </c>
      <c r="J345" s="157">
        <v>2496957</v>
      </c>
      <c r="K345" s="157">
        <v>855298</v>
      </c>
      <c r="L345" s="176">
        <v>99</v>
      </c>
      <c r="M345" s="176">
        <v>30</v>
      </c>
      <c r="N345" s="153" t="s">
        <v>10</v>
      </c>
    </row>
    <row r="346" spans="1:14" ht="249.75" x14ac:dyDescent="0.25">
      <c r="A346" s="153">
        <v>95</v>
      </c>
      <c r="B346" s="153" t="s">
        <v>100</v>
      </c>
      <c r="C346" s="153" t="s">
        <v>42</v>
      </c>
      <c r="D346" s="154" t="s">
        <v>742</v>
      </c>
      <c r="E346" s="153" t="s">
        <v>58</v>
      </c>
      <c r="F346" s="155">
        <v>43070</v>
      </c>
      <c r="G346" s="200">
        <v>43363</v>
      </c>
      <c r="H346" s="201" t="s">
        <v>270</v>
      </c>
      <c r="I346" s="157">
        <v>225000</v>
      </c>
      <c r="J346" s="157">
        <v>213390</v>
      </c>
      <c r="K346" s="157">
        <v>191290</v>
      </c>
      <c r="L346" s="176">
        <f t="shared" si="15"/>
        <v>85.017777777777781</v>
      </c>
      <c r="M346" s="176">
        <v>85</v>
      </c>
      <c r="N346" s="153" t="s">
        <v>10</v>
      </c>
    </row>
    <row r="347" spans="1:14" ht="249.75" x14ac:dyDescent="0.25">
      <c r="A347" s="153">
        <v>96</v>
      </c>
      <c r="B347" s="153" t="s">
        <v>100</v>
      </c>
      <c r="C347" s="153" t="s">
        <v>42</v>
      </c>
      <c r="D347" s="154" t="s">
        <v>777</v>
      </c>
      <c r="E347" s="153" t="s">
        <v>32</v>
      </c>
      <c r="F347" s="155">
        <v>43284</v>
      </c>
      <c r="G347" s="156">
        <v>2018</v>
      </c>
      <c r="H347" s="201" t="s">
        <v>270</v>
      </c>
      <c r="I347" s="157">
        <v>475000</v>
      </c>
      <c r="J347" s="157">
        <v>385611</v>
      </c>
      <c r="K347" s="175" t="s">
        <v>270</v>
      </c>
      <c r="L347" s="176" t="s">
        <v>270</v>
      </c>
      <c r="M347" s="176" t="s">
        <v>270</v>
      </c>
      <c r="N347" s="153" t="s">
        <v>10</v>
      </c>
    </row>
    <row r="348" spans="1:14" ht="249.75" x14ac:dyDescent="0.25">
      <c r="A348" s="153">
        <v>97</v>
      </c>
      <c r="B348" s="153" t="s">
        <v>100</v>
      </c>
      <c r="C348" s="153" t="s">
        <v>42</v>
      </c>
      <c r="D348" s="154" t="s">
        <v>778</v>
      </c>
      <c r="E348" s="153" t="s">
        <v>32</v>
      </c>
      <c r="F348" s="155">
        <v>43284</v>
      </c>
      <c r="G348" s="156">
        <v>2018</v>
      </c>
      <c r="H348" s="201" t="s">
        <v>270</v>
      </c>
      <c r="I348" s="157">
        <v>475000</v>
      </c>
      <c r="J348" s="157">
        <v>469640</v>
      </c>
      <c r="K348" s="157">
        <v>152321</v>
      </c>
      <c r="L348" s="176">
        <f t="shared" si="15"/>
        <v>32.067578947368418</v>
      </c>
      <c r="M348" s="176">
        <v>35</v>
      </c>
      <c r="N348" s="153" t="s">
        <v>10</v>
      </c>
    </row>
    <row r="349" spans="1:14" ht="249.75" x14ac:dyDescent="0.25">
      <c r="A349" s="153">
        <v>98</v>
      </c>
      <c r="B349" s="153" t="s">
        <v>100</v>
      </c>
      <c r="C349" s="153" t="s">
        <v>42</v>
      </c>
      <c r="D349" s="154" t="s">
        <v>779</v>
      </c>
      <c r="E349" s="153" t="s">
        <v>47</v>
      </c>
      <c r="F349" s="155">
        <v>43203</v>
      </c>
      <c r="G349" s="156">
        <v>2018</v>
      </c>
      <c r="H349" s="201" t="s">
        <v>270</v>
      </c>
      <c r="I349" s="157">
        <v>450000</v>
      </c>
      <c r="J349" s="157">
        <v>669396</v>
      </c>
      <c r="K349" s="157">
        <v>71164</v>
      </c>
      <c r="L349" s="176">
        <f t="shared" si="15"/>
        <v>15.814222222222222</v>
      </c>
      <c r="M349" s="176">
        <v>5</v>
      </c>
      <c r="N349" s="153" t="s">
        <v>10</v>
      </c>
    </row>
    <row r="350" spans="1:14" ht="249.75" x14ac:dyDescent="0.25">
      <c r="A350" s="153">
        <v>99</v>
      </c>
      <c r="B350" s="153" t="s">
        <v>100</v>
      </c>
      <c r="C350" s="153" t="s">
        <v>42</v>
      </c>
      <c r="D350" s="154" t="s">
        <v>403</v>
      </c>
      <c r="E350" s="153" t="s">
        <v>47</v>
      </c>
      <c r="F350" s="155">
        <v>43203</v>
      </c>
      <c r="G350" s="200">
        <v>43402</v>
      </c>
      <c r="H350" s="201" t="s">
        <v>270</v>
      </c>
      <c r="I350" s="157">
        <v>350000</v>
      </c>
      <c r="J350" s="157">
        <v>669396</v>
      </c>
      <c r="K350" s="157">
        <v>71164</v>
      </c>
      <c r="L350" s="176">
        <f t="shared" si="15"/>
        <v>20.332571428571427</v>
      </c>
      <c r="M350" s="176">
        <v>5</v>
      </c>
      <c r="N350" s="153" t="s">
        <v>10</v>
      </c>
    </row>
    <row r="351" spans="1:14" ht="249.75" x14ac:dyDescent="0.25">
      <c r="A351" s="153">
        <v>100</v>
      </c>
      <c r="B351" s="153" t="s">
        <v>100</v>
      </c>
      <c r="C351" s="153" t="s">
        <v>42</v>
      </c>
      <c r="D351" s="154" t="s">
        <v>780</v>
      </c>
      <c r="E351" s="153" t="s">
        <v>73</v>
      </c>
      <c r="F351" s="155">
        <v>43256</v>
      </c>
      <c r="G351" s="200">
        <v>43431</v>
      </c>
      <c r="H351" s="201" t="s">
        <v>270</v>
      </c>
      <c r="I351" s="157">
        <v>200000</v>
      </c>
      <c r="J351" s="157">
        <v>1147323</v>
      </c>
      <c r="K351" s="175" t="s">
        <v>270</v>
      </c>
      <c r="L351" s="176" t="s">
        <v>270</v>
      </c>
      <c r="M351" s="176">
        <v>5</v>
      </c>
      <c r="N351" s="153" t="s">
        <v>10</v>
      </c>
    </row>
    <row r="352" spans="1:14" ht="249.75" x14ac:dyDescent="0.25">
      <c r="A352" s="153">
        <v>101</v>
      </c>
      <c r="B352" s="153" t="s">
        <v>100</v>
      </c>
      <c r="C352" s="153" t="s">
        <v>42</v>
      </c>
      <c r="D352" s="154" t="s">
        <v>743</v>
      </c>
      <c r="E352" s="153" t="s">
        <v>73</v>
      </c>
      <c r="F352" s="155">
        <v>43256</v>
      </c>
      <c r="G352" s="200">
        <v>43431</v>
      </c>
      <c r="H352" s="201" t="s">
        <v>270</v>
      </c>
      <c r="I352" s="157">
        <v>200000</v>
      </c>
      <c r="J352" s="157">
        <v>717077</v>
      </c>
      <c r="K352" s="175" t="s">
        <v>270</v>
      </c>
      <c r="L352" s="176" t="s">
        <v>270</v>
      </c>
      <c r="M352" s="176">
        <v>5</v>
      </c>
      <c r="N352" s="153" t="s">
        <v>10</v>
      </c>
    </row>
    <row r="353" spans="1:14" ht="249.75" x14ac:dyDescent="0.25">
      <c r="A353" s="153">
        <v>102</v>
      </c>
      <c r="B353" s="153" t="s">
        <v>100</v>
      </c>
      <c r="C353" s="153" t="s">
        <v>42</v>
      </c>
      <c r="D353" s="154" t="s">
        <v>404</v>
      </c>
      <c r="E353" s="153" t="s">
        <v>73</v>
      </c>
      <c r="F353" s="155">
        <v>43256</v>
      </c>
      <c r="G353" s="200">
        <v>43371</v>
      </c>
      <c r="H353" s="201" t="s">
        <v>270</v>
      </c>
      <c r="I353" s="157">
        <v>245000</v>
      </c>
      <c r="J353" s="157">
        <v>339250</v>
      </c>
      <c r="K353" s="175" t="s">
        <v>270</v>
      </c>
      <c r="L353" s="176" t="s">
        <v>270</v>
      </c>
      <c r="M353" s="176">
        <v>5</v>
      </c>
      <c r="N353" s="153" t="s">
        <v>10</v>
      </c>
    </row>
    <row r="354" spans="1:14" ht="333" x14ac:dyDescent="0.25">
      <c r="A354" s="153">
        <v>103</v>
      </c>
      <c r="B354" s="153" t="s">
        <v>100</v>
      </c>
      <c r="C354" s="153" t="s">
        <v>42</v>
      </c>
      <c r="D354" s="154" t="s">
        <v>744</v>
      </c>
      <c r="E354" s="153" t="s">
        <v>32</v>
      </c>
      <c r="F354" s="155">
        <v>43416</v>
      </c>
      <c r="G354" s="156">
        <v>2019</v>
      </c>
      <c r="H354" s="201" t="s">
        <v>270</v>
      </c>
      <c r="I354" s="157">
        <v>3000000</v>
      </c>
      <c r="J354" s="157">
        <v>21000000</v>
      </c>
      <c r="K354" s="175" t="s">
        <v>270</v>
      </c>
      <c r="L354" s="176" t="s">
        <v>270</v>
      </c>
      <c r="M354" s="176" t="s">
        <v>270</v>
      </c>
      <c r="N354" s="153" t="s">
        <v>56</v>
      </c>
    </row>
    <row r="355" spans="1:14" ht="249.75" x14ac:dyDescent="0.25">
      <c r="A355" s="153">
        <v>104</v>
      </c>
      <c r="B355" s="153" t="s">
        <v>100</v>
      </c>
      <c r="C355" s="153" t="s">
        <v>42</v>
      </c>
      <c r="D355" s="154" t="s">
        <v>495</v>
      </c>
      <c r="E355" s="153" t="s">
        <v>5</v>
      </c>
      <c r="F355" s="155">
        <v>43426</v>
      </c>
      <c r="G355" s="202" t="s">
        <v>270</v>
      </c>
      <c r="H355" s="201" t="s">
        <v>270</v>
      </c>
      <c r="I355" s="157">
        <v>2500000</v>
      </c>
      <c r="J355" s="157">
        <v>12000000</v>
      </c>
      <c r="K355" s="175" t="s">
        <v>270</v>
      </c>
      <c r="L355" s="176" t="s">
        <v>270</v>
      </c>
      <c r="M355" s="176" t="s">
        <v>270</v>
      </c>
      <c r="N355" s="153" t="s">
        <v>56</v>
      </c>
    </row>
    <row r="356" spans="1:14" ht="249.75" x14ac:dyDescent="0.25">
      <c r="A356" s="153">
        <v>105</v>
      </c>
      <c r="B356" s="153" t="s">
        <v>100</v>
      </c>
      <c r="C356" s="153" t="s">
        <v>42</v>
      </c>
      <c r="D356" s="154" t="s">
        <v>745</v>
      </c>
      <c r="E356" s="153" t="s">
        <v>5</v>
      </c>
      <c r="F356" s="155">
        <v>43378</v>
      </c>
      <c r="G356" s="200" t="s">
        <v>270</v>
      </c>
      <c r="H356" s="201" t="s">
        <v>270</v>
      </c>
      <c r="I356" s="157">
        <v>2000000</v>
      </c>
      <c r="J356" s="157">
        <v>19000000</v>
      </c>
      <c r="K356" s="175" t="s">
        <v>270</v>
      </c>
      <c r="L356" s="176" t="s">
        <v>270</v>
      </c>
      <c r="M356" s="176" t="s">
        <v>270</v>
      </c>
      <c r="N356" s="153" t="s">
        <v>56</v>
      </c>
    </row>
    <row r="357" spans="1:14" ht="249.75" x14ac:dyDescent="0.25">
      <c r="A357" s="153">
        <v>106</v>
      </c>
      <c r="B357" s="153" t="s">
        <v>100</v>
      </c>
      <c r="C357" s="153" t="s">
        <v>42</v>
      </c>
      <c r="D357" s="154" t="s">
        <v>382</v>
      </c>
      <c r="E357" s="153" t="s">
        <v>73</v>
      </c>
      <c r="F357" s="155">
        <v>43186</v>
      </c>
      <c r="G357" s="155">
        <v>43687</v>
      </c>
      <c r="H357" s="201" t="s">
        <v>270</v>
      </c>
      <c r="I357" s="157">
        <v>10000000</v>
      </c>
      <c r="J357" s="157">
        <v>7953200</v>
      </c>
      <c r="K357" s="175" t="s">
        <v>270</v>
      </c>
      <c r="L357" s="176" t="s">
        <v>270</v>
      </c>
      <c r="M357" s="176">
        <v>5</v>
      </c>
      <c r="N357" s="153" t="s">
        <v>10</v>
      </c>
    </row>
    <row r="358" spans="1:14" ht="249.75" x14ac:dyDescent="0.25">
      <c r="A358" s="153">
        <v>107</v>
      </c>
      <c r="B358" s="153" t="s">
        <v>100</v>
      </c>
      <c r="C358" s="153" t="s">
        <v>42</v>
      </c>
      <c r="D358" s="154" t="s">
        <v>746</v>
      </c>
      <c r="E358" s="153" t="s">
        <v>32</v>
      </c>
      <c r="F358" s="155">
        <v>43308</v>
      </c>
      <c r="G358" s="156">
        <v>2019</v>
      </c>
      <c r="H358" s="201" t="s">
        <v>270</v>
      </c>
      <c r="I358" s="157">
        <v>1350000</v>
      </c>
      <c r="J358" s="157">
        <v>6322440</v>
      </c>
      <c r="K358" s="175" t="s">
        <v>270</v>
      </c>
      <c r="L358" s="176" t="s">
        <v>270</v>
      </c>
      <c r="M358" s="176" t="s">
        <v>270</v>
      </c>
      <c r="N358" s="153" t="s">
        <v>10</v>
      </c>
    </row>
    <row r="359" spans="1:14" ht="249.75" x14ac:dyDescent="0.25">
      <c r="A359" s="153">
        <v>108</v>
      </c>
      <c r="B359" s="153" t="s">
        <v>100</v>
      </c>
      <c r="C359" s="153" t="s">
        <v>42</v>
      </c>
      <c r="D359" s="154" t="s">
        <v>747</v>
      </c>
      <c r="E359" s="153" t="s">
        <v>5</v>
      </c>
      <c r="F359" s="155">
        <v>43325</v>
      </c>
      <c r="G359" s="200" t="s">
        <v>270</v>
      </c>
      <c r="H359" s="201" t="s">
        <v>270</v>
      </c>
      <c r="I359" s="157">
        <v>1700000</v>
      </c>
      <c r="J359" s="157">
        <v>7823400</v>
      </c>
      <c r="K359" s="175" t="s">
        <v>270</v>
      </c>
      <c r="L359" s="176" t="s">
        <v>270</v>
      </c>
      <c r="M359" s="176">
        <v>5</v>
      </c>
      <c r="N359" s="153" t="s">
        <v>10</v>
      </c>
    </row>
    <row r="360" spans="1:14" ht="249.75" x14ac:dyDescent="0.25">
      <c r="A360" s="153">
        <v>109</v>
      </c>
      <c r="B360" s="153" t="s">
        <v>100</v>
      </c>
      <c r="C360" s="153" t="s">
        <v>42</v>
      </c>
      <c r="D360" s="154" t="s">
        <v>727</v>
      </c>
      <c r="E360" s="153" t="s">
        <v>5</v>
      </c>
      <c r="F360" s="155">
        <v>43339</v>
      </c>
      <c r="G360" s="200" t="s">
        <v>270</v>
      </c>
      <c r="H360" s="201" t="s">
        <v>270</v>
      </c>
      <c r="I360" s="157">
        <v>1700000</v>
      </c>
      <c r="J360" s="157">
        <v>8500000</v>
      </c>
      <c r="K360" s="175" t="s">
        <v>270</v>
      </c>
      <c r="L360" s="176" t="s">
        <v>270</v>
      </c>
      <c r="M360" s="176" t="s">
        <v>270</v>
      </c>
      <c r="N360" s="153" t="s">
        <v>53</v>
      </c>
    </row>
    <row r="361" spans="1:14" ht="249.75" x14ac:dyDescent="0.25">
      <c r="A361" s="153">
        <v>110</v>
      </c>
      <c r="B361" s="153" t="s">
        <v>100</v>
      </c>
      <c r="C361" s="153" t="s">
        <v>42</v>
      </c>
      <c r="D361" s="154" t="s">
        <v>405</v>
      </c>
      <c r="E361" s="153" t="s">
        <v>5</v>
      </c>
      <c r="F361" s="155">
        <v>43346</v>
      </c>
      <c r="G361" s="200" t="s">
        <v>270</v>
      </c>
      <c r="H361" s="201" t="s">
        <v>270</v>
      </c>
      <c r="I361" s="157">
        <v>600000</v>
      </c>
      <c r="J361" s="157">
        <v>3000000</v>
      </c>
      <c r="K361" s="175" t="s">
        <v>270</v>
      </c>
      <c r="L361" s="176" t="s">
        <v>270</v>
      </c>
      <c r="M361" s="176" t="s">
        <v>270</v>
      </c>
      <c r="N361" s="153" t="s">
        <v>53</v>
      </c>
    </row>
    <row r="362" spans="1:14" ht="249.75" x14ac:dyDescent="0.25">
      <c r="A362" s="153">
        <v>111</v>
      </c>
      <c r="B362" s="153" t="s">
        <v>100</v>
      </c>
      <c r="C362" s="153" t="s">
        <v>42</v>
      </c>
      <c r="D362" s="154" t="s">
        <v>406</v>
      </c>
      <c r="E362" s="153" t="s">
        <v>5</v>
      </c>
      <c r="F362" s="155">
        <v>43314</v>
      </c>
      <c r="G362" s="200" t="s">
        <v>270</v>
      </c>
      <c r="H362" s="201" t="s">
        <v>270</v>
      </c>
      <c r="I362" s="157">
        <v>866600</v>
      </c>
      <c r="J362" s="157">
        <v>4333000</v>
      </c>
      <c r="K362" s="175" t="s">
        <v>270</v>
      </c>
      <c r="L362" s="176" t="s">
        <v>270</v>
      </c>
      <c r="M362" s="176" t="s">
        <v>270</v>
      </c>
      <c r="N362" s="153" t="s">
        <v>53</v>
      </c>
    </row>
    <row r="363" spans="1:14" ht="249.75" x14ac:dyDescent="0.25">
      <c r="A363" s="153">
        <v>112</v>
      </c>
      <c r="B363" s="153" t="s">
        <v>100</v>
      </c>
      <c r="C363" s="153" t="s">
        <v>42</v>
      </c>
      <c r="D363" s="154" t="s">
        <v>748</v>
      </c>
      <c r="E363" s="153" t="s">
        <v>5</v>
      </c>
      <c r="F363" s="155">
        <v>43346</v>
      </c>
      <c r="G363" s="200" t="s">
        <v>270</v>
      </c>
      <c r="H363" s="201" t="s">
        <v>270</v>
      </c>
      <c r="I363" s="157">
        <v>1109080</v>
      </c>
      <c r="J363" s="157">
        <v>5545400</v>
      </c>
      <c r="K363" s="175" t="s">
        <v>270</v>
      </c>
      <c r="L363" s="176" t="s">
        <v>270</v>
      </c>
      <c r="M363" s="176" t="s">
        <v>270</v>
      </c>
      <c r="N363" s="153" t="s">
        <v>53</v>
      </c>
    </row>
    <row r="364" spans="1:14" ht="249.75" x14ac:dyDescent="0.25">
      <c r="A364" s="153">
        <v>113</v>
      </c>
      <c r="B364" s="153" t="s">
        <v>100</v>
      </c>
      <c r="C364" s="153" t="s">
        <v>42</v>
      </c>
      <c r="D364" s="154" t="s">
        <v>749</v>
      </c>
      <c r="E364" s="153" t="s">
        <v>5</v>
      </c>
      <c r="F364" s="155">
        <v>43314</v>
      </c>
      <c r="G364" s="200" t="s">
        <v>270</v>
      </c>
      <c r="H364" s="201" t="s">
        <v>270</v>
      </c>
      <c r="I364" s="157">
        <v>477680</v>
      </c>
      <c r="J364" s="157">
        <v>2388400</v>
      </c>
      <c r="K364" s="175" t="s">
        <v>270</v>
      </c>
      <c r="L364" s="176" t="s">
        <v>270</v>
      </c>
      <c r="M364" s="176" t="s">
        <v>270</v>
      </c>
      <c r="N364" s="153" t="s">
        <v>53</v>
      </c>
    </row>
    <row r="365" spans="1:14" ht="249.75" x14ac:dyDescent="0.25">
      <c r="A365" s="153">
        <v>114</v>
      </c>
      <c r="B365" s="153" t="s">
        <v>100</v>
      </c>
      <c r="C365" s="153" t="s">
        <v>42</v>
      </c>
      <c r="D365" s="154" t="s">
        <v>750</v>
      </c>
      <c r="E365" s="153" t="s">
        <v>5</v>
      </c>
      <c r="F365" s="155">
        <v>43327</v>
      </c>
      <c r="G365" s="200" t="s">
        <v>270</v>
      </c>
      <c r="H365" s="201" t="s">
        <v>270</v>
      </c>
      <c r="I365" s="157">
        <v>600000</v>
      </c>
      <c r="J365" s="157">
        <v>3000000</v>
      </c>
      <c r="K365" s="175" t="s">
        <v>270</v>
      </c>
      <c r="L365" s="176" t="s">
        <v>270</v>
      </c>
      <c r="M365" s="176" t="s">
        <v>270</v>
      </c>
      <c r="N365" s="153" t="s">
        <v>53</v>
      </c>
    </row>
    <row r="366" spans="1:14" ht="249.75" x14ac:dyDescent="0.25">
      <c r="A366" s="153">
        <v>115</v>
      </c>
      <c r="B366" s="153" t="s">
        <v>100</v>
      </c>
      <c r="C366" s="153" t="s">
        <v>42</v>
      </c>
      <c r="D366" s="154" t="s">
        <v>781</v>
      </c>
      <c r="E366" s="153" t="s">
        <v>5</v>
      </c>
      <c r="F366" s="155">
        <v>43364</v>
      </c>
      <c r="G366" s="200" t="s">
        <v>270</v>
      </c>
      <c r="H366" s="201" t="s">
        <v>270</v>
      </c>
      <c r="I366" s="157">
        <v>140000</v>
      </c>
      <c r="J366" s="157">
        <v>700000</v>
      </c>
      <c r="K366" s="175" t="s">
        <v>270</v>
      </c>
      <c r="L366" s="176" t="s">
        <v>270</v>
      </c>
      <c r="M366" s="176" t="s">
        <v>270</v>
      </c>
      <c r="N366" s="153" t="s">
        <v>53</v>
      </c>
    </row>
    <row r="367" spans="1:14" ht="249.75" x14ac:dyDescent="0.25">
      <c r="A367" s="153">
        <v>116</v>
      </c>
      <c r="B367" s="153" t="s">
        <v>100</v>
      </c>
      <c r="C367" s="153" t="s">
        <v>42</v>
      </c>
      <c r="D367" s="154" t="s">
        <v>751</v>
      </c>
      <c r="E367" s="153" t="s">
        <v>5</v>
      </c>
      <c r="F367" s="155">
        <v>43306</v>
      </c>
      <c r="G367" s="200" t="s">
        <v>270</v>
      </c>
      <c r="H367" s="201" t="s">
        <v>270</v>
      </c>
      <c r="I367" s="157">
        <v>170000</v>
      </c>
      <c r="J367" s="157">
        <v>677993</v>
      </c>
      <c r="K367" s="175" t="s">
        <v>270</v>
      </c>
      <c r="L367" s="176" t="s">
        <v>270</v>
      </c>
      <c r="M367" s="176">
        <v>5</v>
      </c>
      <c r="N367" s="153" t="s">
        <v>10</v>
      </c>
    </row>
    <row r="368" spans="1:14" ht="249.75" x14ac:dyDescent="0.25">
      <c r="A368" s="153">
        <v>117</v>
      </c>
      <c r="B368" s="153" t="s">
        <v>100</v>
      </c>
      <c r="C368" s="153" t="s">
        <v>42</v>
      </c>
      <c r="D368" s="154" t="s">
        <v>782</v>
      </c>
      <c r="E368" s="153" t="s">
        <v>47</v>
      </c>
      <c r="F368" s="155">
        <v>43329</v>
      </c>
      <c r="G368" s="200" t="s">
        <v>270</v>
      </c>
      <c r="H368" s="201" t="s">
        <v>270</v>
      </c>
      <c r="I368" s="157">
        <v>1700000</v>
      </c>
      <c r="J368" s="157">
        <v>8500000</v>
      </c>
      <c r="K368" s="175" t="s">
        <v>270</v>
      </c>
      <c r="L368" s="176" t="s">
        <v>270</v>
      </c>
      <c r="M368" s="176" t="s">
        <v>270</v>
      </c>
      <c r="N368" s="153" t="s">
        <v>53</v>
      </c>
    </row>
    <row r="369" spans="1:14" ht="249.75" x14ac:dyDescent="0.25">
      <c r="A369" s="153">
        <v>118</v>
      </c>
      <c r="B369" s="153" t="s">
        <v>100</v>
      </c>
      <c r="C369" s="153" t="s">
        <v>42</v>
      </c>
      <c r="D369" s="154" t="s">
        <v>407</v>
      </c>
      <c r="E369" s="153" t="s">
        <v>6</v>
      </c>
      <c r="F369" s="155">
        <v>43308</v>
      </c>
      <c r="G369" s="155">
        <v>43637</v>
      </c>
      <c r="H369" s="201" t="s">
        <v>270</v>
      </c>
      <c r="I369" s="157">
        <v>1350000</v>
      </c>
      <c r="J369" s="157">
        <v>6661486</v>
      </c>
      <c r="K369" s="175" t="s">
        <v>270</v>
      </c>
      <c r="L369" s="176" t="s">
        <v>270</v>
      </c>
      <c r="M369" s="176">
        <v>5</v>
      </c>
      <c r="N369" s="153" t="s">
        <v>10</v>
      </c>
    </row>
    <row r="370" spans="1:14" ht="249.75" x14ac:dyDescent="0.25">
      <c r="A370" s="153">
        <v>119</v>
      </c>
      <c r="B370" s="153" t="s">
        <v>100</v>
      </c>
      <c r="C370" s="153" t="s">
        <v>42</v>
      </c>
      <c r="D370" s="154" t="s">
        <v>752</v>
      </c>
      <c r="E370" s="153" t="s">
        <v>73</v>
      </c>
      <c r="F370" s="155">
        <v>43308</v>
      </c>
      <c r="G370" s="155">
        <v>43668</v>
      </c>
      <c r="H370" s="201" t="s">
        <v>270</v>
      </c>
      <c r="I370" s="157">
        <v>1700000</v>
      </c>
      <c r="J370" s="157">
        <v>7384440</v>
      </c>
      <c r="K370" s="175" t="s">
        <v>270</v>
      </c>
      <c r="L370" s="176" t="s">
        <v>270</v>
      </c>
      <c r="M370" s="176">
        <v>5</v>
      </c>
      <c r="N370" s="153" t="s">
        <v>10</v>
      </c>
    </row>
    <row r="371" spans="1:14" ht="249.75" x14ac:dyDescent="0.25">
      <c r="A371" s="153">
        <v>120</v>
      </c>
      <c r="B371" s="153" t="s">
        <v>100</v>
      </c>
      <c r="C371" s="153" t="s">
        <v>42</v>
      </c>
      <c r="D371" s="154" t="s">
        <v>753</v>
      </c>
      <c r="E371" s="153" t="s">
        <v>73</v>
      </c>
      <c r="F371" s="155">
        <v>43339</v>
      </c>
      <c r="G371" s="155" t="s">
        <v>270</v>
      </c>
      <c r="H371" s="201" t="s">
        <v>270</v>
      </c>
      <c r="I371" s="157">
        <v>1700000</v>
      </c>
      <c r="J371" s="157">
        <v>8500000</v>
      </c>
      <c r="K371" s="175" t="s">
        <v>270</v>
      </c>
      <c r="L371" s="176" t="s">
        <v>270</v>
      </c>
      <c r="M371" s="176" t="s">
        <v>270</v>
      </c>
      <c r="N371" s="153" t="s">
        <v>53</v>
      </c>
    </row>
    <row r="372" spans="1:14" ht="249.75" x14ac:dyDescent="0.25">
      <c r="A372" s="153">
        <v>121</v>
      </c>
      <c r="B372" s="153" t="s">
        <v>100</v>
      </c>
      <c r="C372" s="153" t="s">
        <v>42</v>
      </c>
      <c r="D372" s="154" t="s">
        <v>754</v>
      </c>
      <c r="E372" s="153" t="s">
        <v>73</v>
      </c>
      <c r="F372" s="155">
        <v>43371</v>
      </c>
      <c r="G372" s="155" t="s">
        <v>270</v>
      </c>
      <c r="H372" s="201" t="s">
        <v>270</v>
      </c>
      <c r="I372" s="157">
        <v>262920</v>
      </c>
      <c r="J372" s="157">
        <v>1314600</v>
      </c>
      <c r="K372" s="175" t="s">
        <v>270</v>
      </c>
      <c r="L372" s="176" t="s">
        <v>270</v>
      </c>
      <c r="M372" s="176" t="s">
        <v>270</v>
      </c>
      <c r="N372" s="153" t="s">
        <v>53</v>
      </c>
    </row>
    <row r="373" spans="1:14" ht="249.75" x14ac:dyDescent="0.25">
      <c r="A373" s="153">
        <v>122</v>
      </c>
      <c r="B373" s="153" t="s">
        <v>100</v>
      </c>
      <c r="C373" s="153" t="s">
        <v>42</v>
      </c>
      <c r="D373" s="154" t="s">
        <v>408</v>
      </c>
      <c r="E373" s="153" t="s">
        <v>7</v>
      </c>
      <c r="F373" s="155">
        <v>43318</v>
      </c>
      <c r="G373" s="155">
        <v>43667</v>
      </c>
      <c r="H373" s="201" t="s">
        <v>270</v>
      </c>
      <c r="I373" s="157">
        <v>1700000</v>
      </c>
      <c r="J373" s="157">
        <v>7284140</v>
      </c>
      <c r="K373" s="175" t="s">
        <v>270</v>
      </c>
      <c r="L373" s="176" t="s">
        <v>270</v>
      </c>
      <c r="M373" s="176">
        <v>5</v>
      </c>
      <c r="N373" s="153" t="s">
        <v>10</v>
      </c>
    </row>
    <row r="374" spans="1:14" ht="249.75" x14ac:dyDescent="0.25">
      <c r="A374" s="153">
        <v>123</v>
      </c>
      <c r="B374" s="153" t="s">
        <v>100</v>
      </c>
      <c r="C374" s="153" t="s">
        <v>42</v>
      </c>
      <c r="D374" s="154" t="s">
        <v>409</v>
      </c>
      <c r="E374" s="153" t="s">
        <v>7</v>
      </c>
      <c r="F374" s="155">
        <v>43314</v>
      </c>
      <c r="G374" s="155" t="s">
        <v>270</v>
      </c>
      <c r="H374" s="201" t="s">
        <v>270</v>
      </c>
      <c r="I374" s="157">
        <v>700000</v>
      </c>
      <c r="J374" s="157">
        <v>3505780</v>
      </c>
      <c r="K374" s="175" t="s">
        <v>270</v>
      </c>
      <c r="L374" s="176" t="s">
        <v>270</v>
      </c>
      <c r="M374" s="176" t="s">
        <v>270</v>
      </c>
      <c r="N374" s="153" t="s">
        <v>10</v>
      </c>
    </row>
    <row r="375" spans="1:14" ht="249.75" x14ac:dyDescent="0.25">
      <c r="A375" s="153">
        <v>124</v>
      </c>
      <c r="B375" s="153" t="s">
        <v>100</v>
      </c>
      <c r="C375" s="153" t="s">
        <v>42</v>
      </c>
      <c r="D375" s="154" t="s">
        <v>410</v>
      </c>
      <c r="E375" s="153" t="s">
        <v>7</v>
      </c>
      <c r="F375" s="155">
        <v>43375</v>
      </c>
      <c r="G375" s="155" t="s">
        <v>270</v>
      </c>
      <c r="H375" s="201" t="s">
        <v>270</v>
      </c>
      <c r="I375" s="157">
        <v>1818040</v>
      </c>
      <c r="J375" s="157">
        <v>9090200</v>
      </c>
      <c r="K375" s="175" t="s">
        <v>270</v>
      </c>
      <c r="L375" s="176" t="s">
        <v>270</v>
      </c>
      <c r="M375" s="176" t="s">
        <v>270</v>
      </c>
      <c r="N375" s="153" t="s">
        <v>56</v>
      </c>
    </row>
    <row r="376" spans="1:14" ht="249.75" x14ac:dyDescent="0.25">
      <c r="A376" s="153">
        <v>125</v>
      </c>
      <c r="B376" s="153" t="s">
        <v>100</v>
      </c>
      <c r="C376" s="153" t="s">
        <v>42</v>
      </c>
      <c r="D376" s="154" t="s">
        <v>755</v>
      </c>
      <c r="E376" s="153" t="s">
        <v>7</v>
      </c>
      <c r="F376" s="155">
        <v>43346</v>
      </c>
      <c r="G376" s="155" t="s">
        <v>270</v>
      </c>
      <c r="H376" s="201" t="s">
        <v>270</v>
      </c>
      <c r="I376" s="157">
        <v>692720</v>
      </c>
      <c r="J376" s="157">
        <v>3463600</v>
      </c>
      <c r="K376" s="175" t="s">
        <v>270</v>
      </c>
      <c r="L376" s="176" t="s">
        <v>270</v>
      </c>
      <c r="M376" s="176" t="s">
        <v>270</v>
      </c>
      <c r="N376" s="153" t="s">
        <v>53</v>
      </c>
    </row>
    <row r="377" spans="1:14" ht="249.75" x14ac:dyDescent="0.25">
      <c r="A377" s="153">
        <v>126</v>
      </c>
      <c r="B377" s="153" t="s">
        <v>100</v>
      </c>
      <c r="C377" s="153" t="s">
        <v>42</v>
      </c>
      <c r="D377" s="154" t="s">
        <v>756</v>
      </c>
      <c r="E377" s="153" t="s">
        <v>58</v>
      </c>
      <c r="F377" s="155">
        <v>43314</v>
      </c>
      <c r="G377" s="155" t="s">
        <v>270</v>
      </c>
      <c r="H377" s="201" t="s">
        <v>270</v>
      </c>
      <c r="I377" s="157">
        <v>778400</v>
      </c>
      <c r="J377" s="157">
        <v>4230300</v>
      </c>
      <c r="K377" s="175" t="s">
        <v>270</v>
      </c>
      <c r="L377" s="176" t="s">
        <v>270</v>
      </c>
      <c r="M377" s="176" t="s">
        <v>270</v>
      </c>
      <c r="N377" s="153" t="s">
        <v>10</v>
      </c>
    </row>
    <row r="378" spans="1:14" ht="249.75" x14ac:dyDescent="0.25">
      <c r="A378" s="153">
        <v>127</v>
      </c>
      <c r="B378" s="153" t="s">
        <v>100</v>
      </c>
      <c r="C378" s="153" t="s">
        <v>42</v>
      </c>
      <c r="D378" s="154" t="s">
        <v>757</v>
      </c>
      <c r="E378" s="153" t="s">
        <v>2</v>
      </c>
      <c r="F378" s="155">
        <v>43308</v>
      </c>
      <c r="G378" s="155" t="s">
        <v>270</v>
      </c>
      <c r="H378" s="201" t="s">
        <v>270</v>
      </c>
      <c r="I378" s="157">
        <v>1450000</v>
      </c>
      <c r="J378" s="157">
        <v>6512420</v>
      </c>
      <c r="K378" s="175" t="s">
        <v>270</v>
      </c>
      <c r="L378" s="176" t="s">
        <v>270</v>
      </c>
      <c r="M378" s="176" t="s">
        <v>270</v>
      </c>
      <c r="N378" s="153" t="s">
        <v>53</v>
      </c>
    </row>
    <row r="379" spans="1:14" ht="249.75" x14ac:dyDescent="0.25">
      <c r="A379" s="153">
        <v>128</v>
      </c>
      <c r="B379" s="153" t="s">
        <v>100</v>
      </c>
      <c r="C379" s="153" t="s">
        <v>42</v>
      </c>
      <c r="D379" s="154" t="s">
        <v>581</v>
      </c>
      <c r="E379" s="153" t="s">
        <v>41</v>
      </c>
      <c r="F379" s="155">
        <v>43227</v>
      </c>
      <c r="G379" s="155" t="s">
        <v>270</v>
      </c>
      <c r="H379" s="201" t="s">
        <v>270</v>
      </c>
      <c r="I379" s="157">
        <v>3706358</v>
      </c>
      <c r="J379" s="157">
        <v>3706358</v>
      </c>
      <c r="K379" s="157">
        <v>645131</v>
      </c>
      <c r="L379" s="176" t="s">
        <v>270</v>
      </c>
      <c r="M379" s="176" t="s">
        <v>270</v>
      </c>
      <c r="N379" s="153" t="s">
        <v>10</v>
      </c>
    </row>
    <row r="380" spans="1:14" ht="228" customHeight="1" x14ac:dyDescent="0.25">
      <c r="A380" s="153">
        <v>1</v>
      </c>
      <c r="B380" s="203" t="s">
        <v>101</v>
      </c>
      <c r="C380" s="203" t="s">
        <v>102</v>
      </c>
      <c r="D380" s="204" t="s">
        <v>411</v>
      </c>
      <c r="E380" s="203" t="s">
        <v>8</v>
      </c>
      <c r="F380" s="155" t="s">
        <v>683</v>
      </c>
      <c r="G380" s="155" t="s">
        <v>684</v>
      </c>
      <c r="H380" s="205">
        <v>4255970</v>
      </c>
      <c r="I380" s="205">
        <v>11970000</v>
      </c>
      <c r="J380" s="205">
        <v>11970000</v>
      </c>
      <c r="K380" s="205">
        <v>7100000</v>
      </c>
      <c r="L380" s="176">
        <f>K380*100/I380</f>
        <v>59.314954051796157</v>
      </c>
      <c r="M380" s="176">
        <v>90</v>
      </c>
      <c r="N380" s="153" t="s">
        <v>10</v>
      </c>
    </row>
    <row r="381" spans="1:14" ht="250.5" customHeight="1" x14ac:dyDescent="0.25">
      <c r="A381" s="153">
        <v>2</v>
      </c>
      <c r="B381" s="203" t="s">
        <v>101</v>
      </c>
      <c r="C381" s="203" t="s">
        <v>102</v>
      </c>
      <c r="D381" s="204" t="s">
        <v>412</v>
      </c>
      <c r="E381" s="203" t="s">
        <v>7</v>
      </c>
      <c r="F381" s="155">
        <v>42646</v>
      </c>
      <c r="G381" s="206">
        <v>43365</v>
      </c>
      <c r="H381" s="205">
        <v>18932765</v>
      </c>
      <c r="I381" s="205">
        <v>27521475</v>
      </c>
      <c r="J381" s="205">
        <v>39368000</v>
      </c>
      <c r="K381" s="205">
        <v>23587343</v>
      </c>
      <c r="L381" s="176">
        <f t="shared" ref="L381:L382" si="16">K381*100/I381</f>
        <v>85.705228371662486</v>
      </c>
      <c r="M381" s="176">
        <v>90</v>
      </c>
      <c r="N381" s="153" t="s">
        <v>10</v>
      </c>
    </row>
    <row r="382" spans="1:14" ht="231.75" customHeight="1" x14ac:dyDescent="0.25">
      <c r="A382" s="153">
        <v>3</v>
      </c>
      <c r="B382" s="203" t="s">
        <v>101</v>
      </c>
      <c r="C382" s="203" t="s">
        <v>102</v>
      </c>
      <c r="D382" s="204" t="s">
        <v>413</v>
      </c>
      <c r="E382" s="203" t="s">
        <v>73</v>
      </c>
      <c r="F382" s="155">
        <v>43000</v>
      </c>
      <c r="G382" s="206">
        <v>43403</v>
      </c>
      <c r="H382" s="203" t="s">
        <v>270</v>
      </c>
      <c r="I382" s="205">
        <v>7897000</v>
      </c>
      <c r="J382" s="205">
        <v>7897000</v>
      </c>
      <c r="K382" s="205">
        <v>4800000</v>
      </c>
      <c r="L382" s="176">
        <f t="shared" si="16"/>
        <v>60.782575661643662</v>
      </c>
      <c r="M382" s="176">
        <v>60</v>
      </c>
      <c r="N382" s="153" t="s">
        <v>10</v>
      </c>
    </row>
    <row r="383" spans="1:14" ht="220.5" customHeight="1" x14ac:dyDescent="0.25">
      <c r="A383" s="153">
        <v>4</v>
      </c>
      <c r="B383" s="203" t="s">
        <v>101</v>
      </c>
      <c r="C383" s="203" t="s">
        <v>102</v>
      </c>
      <c r="D383" s="204" t="s">
        <v>414</v>
      </c>
      <c r="E383" s="203" t="s">
        <v>58</v>
      </c>
      <c r="F383" s="155">
        <v>43117</v>
      </c>
      <c r="G383" s="206">
        <v>43672</v>
      </c>
      <c r="H383" s="203" t="s">
        <v>270</v>
      </c>
      <c r="I383" s="205">
        <v>5000000</v>
      </c>
      <c r="J383" s="205">
        <v>48668000</v>
      </c>
      <c r="K383" s="203" t="s">
        <v>270</v>
      </c>
      <c r="L383" s="176" t="s">
        <v>270</v>
      </c>
      <c r="M383" s="176" t="s">
        <v>270</v>
      </c>
      <c r="N383" s="153" t="s">
        <v>10</v>
      </c>
    </row>
    <row r="384" spans="1:14" ht="246.75" customHeight="1" x14ac:dyDescent="0.25">
      <c r="A384" s="153">
        <v>5</v>
      </c>
      <c r="B384" s="203" t="s">
        <v>101</v>
      </c>
      <c r="C384" s="203" t="s">
        <v>102</v>
      </c>
      <c r="D384" s="204" t="s">
        <v>415</v>
      </c>
      <c r="E384" s="203" t="s">
        <v>47</v>
      </c>
      <c r="F384" s="155" t="s">
        <v>270</v>
      </c>
      <c r="G384" s="203" t="s">
        <v>270</v>
      </c>
      <c r="H384" s="203" t="s">
        <v>270</v>
      </c>
      <c r="I384" s="205">
        <v>40000000</v>
      </c>
      <c r="J384" s="205">
        <v>141000000</v>
      </c>
      <c r="K384" s="203" t="s">
        <v>270</v>
      </c>
      <c r="L384" s="176" t="s">
        <v>270</v>
      </c>
      <c r="M384" s="176" t="s">
        <v>270</v>
      </c>
      <c r="N384" s="153" t="s">
        <v>56</v>
      </c>
    </row>
    <row r="385" spans="1:14" ht="166.5" x14ac:dyDescent="0.25">
      <c r="A385" s="153">
        <v>6</v>
      </c>
      <c r="B385" s="203" t="s">
        <v>101</v>
      </c>
      <c r="C385" s="203" t="s">
        <v>102</v>
      </c>
      <c r="D385" s="204" t="s">
        <v>416</v>
      </c>
      <c r="E385" s="203" t="s">
        <v>5</v>
      </c>
      <c r="F385" s="155">
        <v>43230</v>
      </c>
      <c r="G385" s="203" t="s">
        <v>270</v>
      </c>
      <c r="H385" s="203" t="s">
        <v>270</v>
      </c>
      <c r="I385" s="205">
        <v>4000000</v>
      </c>
      <c r="J385" s="205">
        <v>4000000</v>
      </c>
      <c r="K385" s="203" t="s">
        <v>270</v>
      </c>
      <c r="L385" s="176" t="s">
        <v>270</v>
      </c>
      <c r="M385" s="176" t="s">
        <v>270</v>
      </c>
      <c r="N385" s="153" t="s">
        <v>56</v>
      </c>
    </row>
    <row r="386" spans="1:14" ht="333" x14ac:dyDescent="0.25">
      <c r="A386" s="160">
        <v>1</v>
      </c>
      <c r="B386" s="160" t="s">
        <v>104</v>
      </c>
      <c r="C386" s="160" t="s">
        <v>31</v>
      </c>
      <c r="D386" s="166" t="s">
        <v>105</v>
      </c>
      <c r="E386" s="160" t="s">
        <v>8</v>
      </c>
      <c r="F386" s="155">
        <v>42551</v>
      </c>
      <c r="G386" s="162">
        <v>43342</v>
      </c>
      <c r="H386" s="195">
        <v>10715345</v>
      </c>
      <c r="I386" s="164">
        <v>20000000</v>
      </c>
      <c r="J386" s="164">
        <v>10728678</v>
      </c>
      <c r="K386" s="195">
        <v>1862775</v>
      </c>
      <c r="L386" s="165">
        <f t="shared" ref="L386" si="17">K386*100/I386</f>
        <v>9.3138749999999995</v>
      </c>
      <c r="M386" s="207">
        <v>99</v>
      </c>
      <c r="N386" s="160" t="s">
        <v>10</v>
      </c>
    </row>
    <row r="387" spans="1:14" ht="333" x14ac:dyDescent="0.25">
      <c r="A387" s="160">
        <v>2</v>
      </c>
      <c r="B387" s="160" t="s">
        <v>104</v>
      </c>
      <c r="C387" s="160" t="s">
        <v>31</v>
      </c>
      <c r="D387" s="166" t="s">
        <v>106</v>
      </c>
      <c r="E387" s="160" t="s">
        <v>8</v>
      </c>
      <c r="F387" s="155">
        <v>42549</v>
      </c>
      <c r="G387" s="162">
        <v>43335</v>
      </c>
      <c r="H387" s="164">
        <v>6796010</v>
      </c>
      <c r="I387" s="164">
        <v>20000000</v>
      </c>
      <c r="J387" s="164">
        <v>10321372</v>
      </c>
      <c r="K387" s="164">
        <v>5400685</v>
      </c>
      <c r="L387" s="165">
        <f t="shared" ref="L387:L388" si="18">K387*100/I387</f>
        <v>27.003425</v>
      </c>
      <c r="M387" s="165">
        <v>99</v>
      </c>
      <c r="N387" s="160" t="s">
        <v>10</v>
      </c>
    </row>
    <row r="388" spans="1:14" ht="333" x14ac:dyDescent="0.25">
      <c r="A388" s="160">
        <v>3</v>
      </c>
      <c r="B388" s="160" t="s">
        <v>104</v>
      </c>
      <c r="C388" s="160" t="s">
        <v>356</v>
      </c>
      <c r="D388" s="166" t="s">
        <v>333</v>
      </c>
      <c r="E388" s="160" t="s">
        <v>8</v>
      </c>
      <c r="F388" s="155">
        <v>43105</v>
      </c>
      <c r="G388" s="162">
        <v>43246</v>
      </c>
      <c r="H388" s="163" t="s">
        <v>270</v>
      </c>
      <c r="I388" s="164">
        <v>2000000</v>
      </c>
      <c r="J388" s="163">
        <v>765820</v>
      </c>
      <c r="K388" s="163">
        <v>135019</v>
      </c>
      <c r="L388" s="165">
        <f t="shared" si="18"/>
        <v>6.7509499999999996</v>
      </c>
      <c r="M388" s="165">
        <v>18</v>
      </c>
      <c r="N388" s="160" t="s">
        <v>10</v>
      </c>
    </row>
    <row r="389" spans="1:14" ht="333" x14ac:dyDescent="0.25">
      <c r="A389" s="160">
        <v>4</v>
      </c>
      <c r="B389" s="160" t="s">
        <v>104</v>
      </c>
      <c r="C389" s="160" t="s">
        <v>353</v>
      </c>
      <c r="D389" s="166" t="s">
        <v>671</v>
      </c>
      <c r="E389" s="160" t="s">
        <v>8</v>
      </c>
      <c r="F389" s="155">
        <v>43153</v>
      </c>
      <c r="G389" s="162">
        <v>43321</v>
      </c>
      <c r="H389" s="163" t="s">
        <v>270</v>
      </c>
      <c r="I389" s="208">
        <v>2500000</v>
      </c>
      <c r="J389" s="208">
        <v>684400</v>
      </c>
      <c r="K389" s="208">
        <v>751773</v>
      </c>
      <c r="L389" s="165">
        <v>75</v>
      </c>
      <c r="M389" s="165">
        <v>100</v>
      </c>
      <c r="N389" s="160" t="s">
        <v>3</v>
      </c>
    </row>
    <row r="390" spans="1:14" ht="333" x14ac:dyDescent="0.25">
      <c r="A390" s="160">
        <v>5</v>
      </c>
      <c r="B390" s="160" t="s">
        <v>104</v>
      </c>
      <c r="C390" s="160" t="s">
        <v>1</v>
      </c>
      <c r="D390" s="166" t="s">
        <v>672</v>
      </c>
      <c r="E390" s="160" t="s">
        <v>8</v>
      </c>
      <c r="F390" s="155">
        <v>43322</v>
      </c>
      <c r="G390" s="162">
        <v>43529</v>
      </c>
      <c r="H390" s="163" t="s">
        <v>270</v>
      </c>
      <c r="I390" s="164">
        <v>14500000</v>
      </c>
      <c r="J390" s="164">
        <v>10477220</v>
      </c>
      <c r="K390" s="163" t="s">
        <v>270</v>
      </c>
      <c r="L390" s="165" t="s">
        <v>270</v>
      </c>
      <c r="M390" s="165" t="s">
        <v>270</v>
      </c>
      <c r="N390" s="160" t="s">
        <v>10</v>
      </c>
    </row>
    <row r="391" spans="1:14" ht="333" x14ac:dyDescent="0.25">
      <c r="A391" s="160">
        <v>6</v>
      </c>
      <c r="B391" s="160" t="s">
        <v>104</v>
      </c>
      <c r="C391" s="160" t="s">
        <v>356</v>
      </c>
      <c r="D391" s="166" t="s">
        <v>673</v>
      </c>
      <c r="E391" s="160" t="s">
        <v>8</v>
      </c>
      <c r="F391" s="155">
        <v>43290</v>
      </c>
      <c r="G391" s="162">
        <v>43387</v>
      </c>
      <c r="H391" s="163" t="s">
        <v>270</v>
      </c>
      <c r="I391" s="164">
        <v>20000000</v>
      </c>
      <c r="J391" s="163">
        <v>1649640</v>
      </c>
      <c r="K391" s="163" t="s">
        <v>270</v>
      </c>
      <c r="L391" s="165" t="s">
        <v>270</v>
      </c>
      <c r="M391" s="165" t="s">
        <v>270</v>
      </c>
      <c r="N391" s="160" t="s">
        <v>10</v>
      </c>
    </row>
    <row r="392" spans="1:14" ht="333" x14ac:dyDescent="0.25">
      <c r="A392" s="153">
        <v>1</v>
      </c>
      <c r="B392" s="153" t="s">
        <v>107</v>
      </c>
      <c r="C392" s="153" t="s">
        <v>42</v>
      </c>
      <c r="D392" s="154" t="s">
        <v>593</v>
      </c>
      <c r="E392" s="153" t="s">
        <v>8</v>
      </c>
      <c r="F392" s="155" t="s">
        <v>270</v>
      </c>
      <c r="G392" s="155">
        <v>43465</v>
      </c>
      <c r="H392" s="175" t="s">
        <v>270</v>
      </c>
      <c r="I392" s="157">
        <v>25000</v>
      </c>
      <c r="J392" s="157">
        <v>25000</v>
      </c>
      <c r="K392" s="157">
        <v>23600</v>
      </c>
      <c r="L392" s="158">
        <f t="shared" ref="L392" si="19">100*K392/I392</f>
        <v>94.4</v>
      </c>
      <c r="M392" s="175">
        <v>100</v>
      </c>
      <c r="N392" s="153" t="s">
        <v>3</v>
      </c>
    </row>
    <row r="393" spans="1:14" ht="333" x14ac:dyDescent="0.25">
      <c r="A393" s="153">
        <v>2</v>
      </c>
      <c r="B393" s="153" t="s">
        <v>107</v>
      </c>
      <c r="C393" s="153" t="s">
        <v>42</v>
      </c>
      <c r="D393" s="154" t="s">
        <v>316</v>
      </c>
      <c r="E393" s="153" t="s">
        <v>8</v>
      </c>
      <c r="F393" s="155">
        <v>42858</v>
      </c>
      <c r="G393" s="155">
        <v>43533</v>
      </c>
      <c r="H393" s="157">
        <v>4022974</v>
      </c>
      <c r="I393" s="157">
        <v>5976250</v>
      </c>
      <c r="J393" s="157">
        <v>19147860</v>
      </c>
      <c r="K393" s="157">
        <v>5891959</v>
      </c>
      <c r="L393" s="158">
        <f t="shared" ref="L393" si="20">100*K393/I393</f>
        <v>98.589567036184903</v>
      </c>
      <c r="M393" s="175">
        <v>48</v>
      </c>
      <c r="N393" s="153" t="s">
        <v>10</v>
      </c>
    </row>
    <row r="394" spans="1:14" ht="333" x14ac:dyDescent="0.25">
      <c r="A394" s="153">
        <v>3</v>
      </c>
      <c r="B394" s="153" t="s">
        <v>107</v>
      </c>
      <c r="C394" s="153" t="s">
        <v>42</v>
      </c>
      <c r="D394" s="154" t="s">
        <v>317</v>
      </c>
      <c r="E394" s="153" t="s">
        <v>8</v>
      </c>
      <c r="F394" s="155">
        <v>42922</v>
      </c>
      <c r="G394" s="155">
        <v>43523</v>
      </c>
      <c r="H394" s="157">
        <v>2294368</v>
      </c>
      <c r="I394" s="157">
        <v>5004450</v>
      </c>
      <c r="J394" s="157">
        <v>12091460</v>
      </c>
      <c r="K394" s="157">
        <v>4474969</v>
      </c>
      <c r="L394" s="158">
        <f>100*K394/I394</f>
        <v>89.419796381220721</v>
      </c>
      <c r="M394" s="175">
        <v>43</v>
      </c>
      <c r="N394" s="153" t="s">
        <v>10</v>
      </c>
    </row>
    <row r="395" spans="1:14" ht="333" x14ac:dyDescent="0.25">
      <c r="A395" s="153">
        <v>4</v>
      </c>
      <c r="B395" s="153" t="s">
        <v>107</v>
      </c>
      <c r="C395" s="153" t="s">
        <v>42</v>
      </c>
      <c r="D395" s="154" t="s">
        <v>318</v>
      </c>
      <c r="E395" s="153" t="s">
        <v>8</v>
      </c>
      <c r="F395" s="155">
        <v>42832</v>
      </c>
      <c r="G395" s="155">
        <v>43435</v>
      </c>
      <c r="H395" s="157">
        <v>3890875.33</v>
      </c>
      <c r="I395" s="157">
        <v>8369300</v>
      </c>
      <c r="J395" s="157">
        <v>26786000</v>
      </c>
      <c r="K395" s="157">
        <v>8273539</v>
      </c>
      <c r="L395" s="158">
        <f t="shared" ref="L395" si="21">100*K395/I395</f>
        <v>98.855806339837258</v>
      </c>
      <c r="M395" s="175">
        <v>42</v>
      </c>
      <c r="N395" s="153" t="s">
        <v>10</v>
      </c>
    </row>
    <row r="396" spans="1:14" ht="249.75" x14ac:dyDescent="0.25">
      <c r="A396" s="153">
        <v>5</v>
      </c>
      <c r="B396" s="153" t="s">
        <v>107</v>
      </c>
      <c r="C396" s="153" t="s">
        <v>42</v>
      </c>
      <c r="D396" s="154" t="s">
        <v>582</v>
      </c>
      <c r="E396" s="153" t="s">
        <v>8</v>
      </c>
      <c r="F396" s="155" t="s">
        <v>270</v>
      </c>
      <c r="G396" s="155" t="s">
        <v>270</v>
      </c>
      <c r="H396" s="175" t="s">
        <v>270</v>
      </c>
      <c r="I396" s="157">
        <v>2000000</v>
      </c>
      <c r="J396" s="157">
        <v>18000000</v>
      </c>
      <c r="K396" s="175" t="s">
        <v>270</v>
      </c>
      <c r="L396" s="158" t="s">
        <v>270</v>
      </c>
      <c r="M396" s="175" t="s">
        <v>270</v>
      </c>
      <c r="N396" s="153" t="s">
        <v>56</v>
      </c>
    </row>
    <row r="397" spans="1:14" ht="249.75" x14ac:dyDescent="0.25">
      <c r="A397" s="153">
        <v>6</v>
      </c>
      <c r="B397" s="153" t="s">
        <v>107</v>
      </c>
      <c r="C397" s="153" t="s">
        <v>42</v>
      </c>
      <c r="D397" s="154" t="s">
        <v>449</v>
      </c>
      <c r="E397" s="153" t="s">
        <v>8</v>
      </c>
      <c r="F397" s="155">
        <v>43095</v>
      </c>
      <c r="G397" s="155">
        <v>43211</v>
      </c>
      <c r="H397" s="175" t="s">
        <v>270</v>
      </c>
      <c r="I397" s="234">
        <v>6000000</v>
      </c>
      <c r="J397" s="157">
        <v>258302</v>
      </c>
      <c r="K397" s="157">
        <v>283436</v>
      </c>
      <c r="L397" s="158">
        <v>100</v>
      </c>
      <c r="M397" s="175">
        <v>100</v>
      </c>
      <c r="N397" s="153" t="s">
        <v>3</v>
      </c>
    </row>
    <row r="398" spans="1:14" ht="249.75" x14ac:dyDescent="0.25">
      <c r="A398" s="153">
        <v>7</v>
      </c>
      <c r="B398" s="153" t="s">
        <v>107</v>
      </c>
      <c r="C398" s="153" t="s">
        <v>42</v>
      </c>
      <c r="D398" s="154" t="s">
        <v>472</v>
      </c>
      <c r="E398" s="153" t="s">
        <v>8</v>
      </c>
      <c r="F398" s="155">
        <v>43262</v>
      </c>
      <c r="G398" s="155">
        <v>43453</v>
      </c>
      <c r="H398" s="175" t="s">
        <v>270</v>
      </c>
      <c r="I398" s="235"/>
      <c r="J398" s="157">
        <v>990109</v>
      </c>
      <c r="K398" s="175">
        <v>113307</v>
      </c>
      <c r="L398" s="158">
        <v>12</v>
      </c>
      <c r="M398" s="175">
        <v>12</v>
      </c>
      <c r="N398" s="153" t="s">
        <v>56</v>
      </c>
    </row>
    <row r="399" spans="1:14" ht="249.75" x14ac:dyDescent="0.25">
      <c r="A399" s="153">
        <v>8</v>
      </c>
      <c r="B399" s="153" t="s">
        <v>107</v>
      </c>
      <c r="C399" s="153" t="s">
        <v>42</v>
      </c>
      <c r="D399" s="154" t="s">
        <v>583</v>
      </c>
      <c r="E399" s="153" t="s">
        <v>8</v>
      </c>
      <c r="F399" s="155">
        <v>43313</v>
      </c>
      <c r="G399" s="155">
        <v>43434</v>
      </c>
      <c r="H399" s="175" t="s">
        <v>270</v>
      </c>
      <c r="I399" s="235"/>
      <c r="J399" s="157">
        <v>494302</v>
      </c>
      <c r="K399" s="157" t="s">
        <v>270</v>
      </c>
      <c r="L399" s="158" t="s">
        <v>270</v>
      </c>
      <c r="M399" s="175" t="s">
        <v>270</v>
      </c>
      <c r="N399" s="153" t="s">
        <v>10</v>
      </c>
    </row>
    <row r="400" spans="1:14" ht="333" x14ac:dyDescent="0.25">
      <c r="A400" s="153">
        <v>9</v>
      </c>
      <c r="B400" s="153" t="s">
        <v>107</v>
      </c>
      <c r="C400" s="153" t="s">
        <v>42</v>
      </c>
      <c r="D400" s="154" t="s">
        <v>584</v>
      </c>
      <c r="E400" s="153" t="s">
        <v>8</v>
      </c>
      <c r="F400" s="155">
        <v>43306</v>
      </c>
      <c r="G400" s="155">
        <v>43480</v>
      </c>
      <c r="H400" s="175" t="s">
        <v>270</v>
      </c>
      <c r="I400" s="236"/>
      <c r="J400" s="157">
        <v>1160300</v>
      </c>
      <c r="K400" s="157" t="s">
        <v>270</v>
      </c>
      <c r="L400" s="158" t="s">
        <v>270</v>
      </c>
      <c r="M400" s="175" t="s">
        <v>270</v>
      </c>
      <c r="N400" s="153" t="s">
        <v>10</v>
      </c>
    </row>
    <row r="401" spans="1:14" ht="249.75" x14ac:dyDescent="0.25">
      <c r="A401" s="153">
        <v>10</v>
      </c>
      <c r="B401" s="153" t="s">
        <v>107</v>
      </c>
      <c r="C401" s="153" t="s">
        <v>42</v>
      </c>
      <c r="D401" s="154" t="s">
        <v>585</v>
      </c>
      <c r="E401" s="153" t="s">
        <v>8</v>
      </c>
      <c r="F401" s="155">
        <v>42902</v>
      </c>
      <c r="G401" s="155">
        <v>43267</v>
      </c>
      <c r="H401" s="175" t="s">
        <v>270</v>
      </c>
      <c r="I401" s="157">
        <v>34220</v>
      </c>
      <c r="J401" s="157">
        <v>34220</v>
      </c>
      <c r="K401" s="157">
        <v>34220</v>
      </c>
      <c r="L401" s="158">
        <v>100</v>
      </c>
      <c r="M401" s="175">
        <v>100</v>
      </c>
      <c r="N401" s="153" t="s">
        <v>3</v>
      </c>
    </row>
    <row r="402" spans="1:14" ht="333" x14ac:dyDescent="0.25">
      <c r="A402" s="153">
        <v>11</v>
      </c>
      <c r="B402" s="153" t="s">
        <v>107</v>
      </c>
      <c r="C402" s="153" t="s">
        <v>42</v>
      </c>
      <c r="D402" s="154" t="s">
        <v>586</v>
      </c>
      <c r="E402" s="153" t="s">
        <v>8</v>
      </c>
      <c r="F402" s="155">
        <v>43210</v>
      </c>
      <c r="G402" s="155">
        <v>43285</v>
      </c>
      <c r="H402" s="175" t="s">
        <v>270</v>
      </c>
      <c r="I402" s="237">
        <v>3450000</v>
      </c>
      <c r="J402" s="157">
        <v>143840</v>
      </c>
      <c r="K402" s="157">
        <v>143840</v>
      </c>
      <c r="L402" s="158">
        <v>100</v>
      </c>
      <c r="M402" s="175">
        <v>100</v>
      </c>
      <c r="N402" s="153" t="s">
        <v>3</v>
      </c>
    </row>
    <row r="403" spans="1:14" ht="249.75" x14ac:dyDescent="0.25">
      <c r="A403" s="153">
        <v>12</v>
      </c>
      <c r="B403" s="153" t="s">
        <v>107</v>
      </c>
      <c r="C403" s="153" t="s">
        <v>42</v>
      </c>
      <c r="D403" s="154" t="s">
        <v>587</v>
      </c>
      <c r="E403" s="153" t="s">
        <v>8</v>
      </c>
      <c r="F403" s="155">
        <v>43250</v>
      </c>
      <c r="G403" s="155">
        <v>43285</v>
      </c>
      <c r="H403" s="175" t="s">
        <v>270</v>
      </c>
      <c r="I403" s="238"/>
      <c r="J403" s="157">
        <v>11859</v>
      </c>
      <c r="K403" s="157">
        <v>11859</v>
      </c>
      <c r="L403" s="158">
        <v>100</v>
      </c>
      <c r="M403" s="175">
        <v>100</v>
      </c>
      <c r="N403" s="153" t="s">
        <v>3</v>
      </c>
    </row>
    <row r="404" spans="1:14" ht="249.75" x14ac:dyDescent="0.25">
      <c r="A404" s="153">
        <v>13</v>
      </c>
      <c r="B404" s="153" t="s">
        <v>107</v>
      </c>
      <c r="C404" s="153" t="s">
        <v>42</v>
      </c>
      <c r="D404" s="154" t="s">
        <v>588</v>
      </c>
      <c r="E404" s="153" t="s">
        <v>8</v>
      </c>
      <c r="F404" s="155">
        <v>43283</v>
      </c>
      <c r="G404" s="155">
        <v>43285</v>
      </c>
      <c r="H404" s="175" t="s">
        <v>270</v>
      </c>
      <c r="I404" s="238"/>
      <c r="J404" s="157">
        <v>75555</v>
      </c>
      <c r="K404" s="157">
        <v>75555</v>
      </c>
      <c r="L404" s="158">
        <v>100</v>
      </c>
      <c r="M404" s="175">
        <v>100</v>
      </c>
      <c r="N404" s="153" t="s">
        <v>3</v>
      </c>
    </row>
    <row r="405" spans="1:14" ht="249.75" x14ac:dyDescent="0.25">
      <c r="A405" s="153">
        <v>14</v>
      </c>
      <c r="B405" s="153" t="s">
        <v>107</v>
      </c>
      <c r="C405" s="153" t="s">
        <v>42</v>
      </c>
      <c r="D405" s="154" t="s">
        <v>589</v>
      </c>
      <c r="E405" s="153" t="s">
        <v>8</v>
      </c>
      <c r="F405" s="155">
        <v>43290</v>
      </c>
      <c r="G405" s="155">
        <v>43291</v>
      </c>
      <c r="H405" s="175" t="s">
        <v>270</v>
      </c>
      <c r="I405" s="238"/>
      <c r="J405" s="157">
        <v>103988</v>
      </c>
      <c r="K405" s="157">
        <v>103988</v>
      </c>
      <c r="L405" s="158">
        <v>100</v>
      </c>
      <c r="M405" s="175">
        <v>100</v>
      </c>
      <c r="N405" s="153" t="s">
        <v>3</v>
      </c>
    </row>
    <row r="406" spans="1:14" ht="249.75" x14ac:dyDescent="0.25">
      <c r="A406" s="153">
        <v>15</v>
      </c>
      <c r="B406" s="153" t="s">
        <v>107</v>
      </c>
      <c r="C406" s="153" t="s">
        <v>42</v>
      </c>
      <c r="D406" s="154" t="s">
        <v>590</v>
      </c>
      <c r="E406" s="153" t="s">
        <v>8</v>
      </c>
      <c r="F406" s="155">
        <v>43307</v>
      </c>
      <c r="G406" s="155">
        <v>43318</v>
      </c>
      <c r="H406" s="175" t="s">
        <v>270</v>
      </c>
      <c r="I406" s="238"/>
      <c r="J406" s="157">
        <v>25901</v>
      </c>
      <c r="K406" s="157">
        <v>25901</v>
      </c>
      <c r="L406" s="158">
        <v>100</v>
      </c>
      <c r="M406" s="175">
        <v>100</v>
      </c>
      <c r="N406" s="153" t="s">
        <v>3</v>
      </c>
    </row>
    <row r="407" spans="1:14" ht="249.75" x14ac:dyDescent="0.25">
      <c r="A407" s="153">
        <v>16</v>
      </c>
      <c r="B407" s="153" t="s">
        <v>107</v>
      </c>
      <c r="C407" s="153" t="s">
        <v>42</v>
      </c>
      <c r="D407" s="154" t="s">
        <v>591</v>
      </c>
      <c r="E407" s="153" t="s">
        <v>8</v>
      </c>
      <c r="F407" s="155">
        <v>43328</v>
      </c>
      <c r="G407" s="155">
        <v>43340</v>
      </c>
      <c r="H407" s="175" t="s">
        <v>270</v>
      </c>
      <c r="I407" s="238"/>
      <c r="J407" s="157">
        <v>64165</v>
      </c>
      <c r="K407" s="157">
        <v>64165</v>
      </c>
      <c r="L407" s="158">
        <v>100</v>
      </c>
      <c r="M407" s="175">
        <v>100</v>
      </c>
      <c r="N407" s="153" t="s">
        <v>3</v>
      </c>
    </row>
    <row r="408" spans="1:14" ht="249.75" x14ac:dyDescent="0.25">
      <c r="A408" s="153">
        <v>17</v>
      </c>
      <c r="B408" s="153" t="s">
        <v>107</v>
      </c>
      <c r="C408" s="153" t="s">
        <v>42</v>
      </c>
      <c r="D408" s="154" t="s">
        <v>592</v>
      </c>
      <c r="E408" s="153" t="s">
        <v>8</v>
      </c>
      <c r="F408" s="155">
        <v>43325</v>
      </c>
      <c r="G408" s="155">
        <v>43346</v>
      </c>
      <c r="H408" s="175" t="s">
        <v>270</v>
      </c>
      <c r="I408" s="239"/>
      <c r="J408" s="157">
        <v>75520</v>
      </c>
      <c r="K408" s="157">
        <v>75520</v>
      </c>
      <c r="L408" s="158">
        <v>100</v>
      </c>
      <c r="M408" s="175">
        <v>100</v>
      </c>
      <c r="N408" s="153" t="s">
        <v>3</v>
      </c>
    </row>
    <row r="409" spans="1:14" ht="333" x14ac:dyDescent="0.25">
      <c r="A409" s="153">
        <v>18</v>
      </c>
      <c r="B409" s="153" t="s">
        <v>107</v>
      </c>
      <c r="C409" s="153" t="s">
        <v>42</v>
      </c>
      <c r="D409" s="154" t="s">
        <v>473</v>
      </c>
      <c r="E409" s="153" t="s">
        <v>8</v>
      </c>
      <c r="F409" s="155">
        <v>43151</v>
      </c>
      <c r="G409" s="155">
        <v>43262</v>
      </c>
      <c r="H409" s="175" t="s">
        <v>270</v>
      </c>
      <c r="I409" s="187">
        <v>2700000</v>
      </c>
      <c r="J409" s="157">
        <v>151925</v>
      </c>
      <c r="K409" s="157">
        <v>140755</v>
      </c>
      <c r="L409" s="175">
        <v>100</v>
      </c>
      <c r="M409" s="175">
        <v>99</v>
      </c>
      <c r="N409" s="153" t="s">
        <v>3</v>
      </c>
    </row>
    <row r="410" spans="1:14" ht="249.75" x14ac:dyDescent="0.25">
      <c r="A410" s="153">
        <v>19</v>
      </c>
      <c r="B410" s="153" t="s">
        <v>107</v>
      </c>
      <c r="C410" s="153" t="s">
        <v>42</v>
      </c>
      <c r="D410" s="154" t="s">
        <v>474</v>
      </c>
      <c r="E410" s="175" t="s">
        <v>8</v>
      </c>
      <c r="F410" s="155">
        <v>43262</v>
      </c>
      <c r="G410" s="155">
        <v>43270</v>
      </c>
      <c r="H410" s="175" t="s">
        <v>270</v>
      </c>
      <c r="I410" s="157">
        <v>70047</v>
      </c>
      <c r="J410" s="157">
        <v>70047</v>
      </c>
      <c r="K410" s="157">
        <v>70047</v>
      </c>
      <c r="L410" s="175">
        <v>100</v>
      </c>
      <c r="M410" s="175">
        <v>100</v>
      </c>
      <c r="N410" s="153" t="s">
        <v>3</v>
      </c>
    </row>
    <row r="411" spans="1:14" ht="249.75" x14ac:dyDescent="0.25">
      <c r="A411" s="153">
        <v>20</v>
      </c>
      <c r="B411" s="153" t="s">
        <v>107</v>
      </c>
      <c r="C411" s="153" t="s">
        <v>353</v>
      </c>
      <c r="D411" s="185" t="s">
        <v>417</v>
      </c>
      <c r="E411" s="175" t="s">
        <v>8</v>
      </c>
      <c r="F411" s="155">
        <v>43077</v>
      </c>
      <c r="G411" s="155">
        <v>43852</v>
      </c>
      <c r="H411" s="175" t="s">
        <v>270</v>
      </c>
      <c r="I411" s="157">
        <v>7610000</v>
      </c>
      <c r="J411" s="157">
        <v>19289460</v>
      </c>
      <c r="K411" s="157">
        <v>4769853</v>
      </c>
      <c r="L411" s="175">
        <f>100*K411/I411</f>
        <v>62.678751642575556</v>
      </c>
      <c r="M411" s="175">
        <v>24</v>
      </c>
      <c r="N411" s="175" t="s">
        <v>10</v>
      </c>
    </row>
    <row r="412" spans="1:14" ht="283.5" customHeight="1" x14ac:dyDescent="0.25">
      <c r="A412" s="153">
        <v>1</v>
      </c>
      <c r="B412" s="153" t="s">
        <v>108</v>
      </c>
      <c r="C412" s="153" t="s">
        <v>31</v>
      </c>
      <c r="D412" s="154" t="s">
        <v>451</v>
      </c>
      <c r="E412" s="153" t="s">
        <v>594</v>
      </c>
      <c r="F412" s="155">
        <v>41453</v>
      </c>
      <c r="G412" s="155">
        <v>43341</v>
      </c>
      <c r="H412" s="205">
        <v>115080000</v>
      </c>
      <c r="I412" s="157">
        <v>9812000</v>
      </c>
      <c r="J412" s="205">
        <v>149100000</v>
      </c>
      <c r="K412" s="205">
        <v>9812000</v>
      </c>
      <c r="L412" s="176">
        <f>K412*100/I412</f>
        <v>100</v>
      </c>
      <c r="M412" s="176">
        <v>88</v>
      </c>
      <c r="N412" s="153" t="s">
        <v>10</v>
      </c>
    </row>
    <row r="413" spans="1:14" ht="249.75" x14ac:dyDescent="0.25">
      <c r="A413" s="153">
        <v>2</v>
      </c>
      <c r="B413" s="153" t="s">
        <v>108</v>
      </c>
      <c r="C413" s="153" t="s">
        <v>31</v>
      </c>
      <c r="D413" s="154" t="s">
        <v>272</v>
      </c>
      <c r="E413" s="153" t="s">
        <v>596</v>
      </c>
      <c r="F413" s="155">
        <v>42794</v>
      </c>
      <c r="G413" s="189">
        <v>43702</v>
      </c>
      <c r="H413" s="205">
        <v>1740000</v>
      </c>
      <c r="I413" s="157">
        <v>10000000</v>
      </c>
      <c r="J413" s="205">
        <v>193520000</v>
      </c>
      <c r="K413" s="205">
        <v>9290000</v>
      </c>
      <c r="L413" s="176">
        <f t="shared" ref="L413:L425" si="22">K413*100/I413</f>
        <v>92.9</v>
      </c>
      <c r="M413" s="209">
        <v>6</v>
      </c>
      <c r="N413" s="153" t="s">
        <v>10</v>
      </c>
    </row>
    <row r="414" spans="1:14" ht="336" customHeight="1" x14ac:dyDescent="0.25">
      <c r="A414" s="153">
        <v>3</v>
      </c>
      <c r="B414" s="153" t="s">
        <v>108</v>
      </c>
      <c r="C414" s="153" t="s">
        <v>31</v>
      </c>
      <c r="D414" s="154" t="s">
        <v>450</v>
      </c>
      <c r="E414" s="153" t="s">
        <v>596</v>
      </c>
      <c r="F414" s="155">
        <v>42697</v>
      </c>
      <c r="G414" s="189">
        <v>43611</v>
      </c>
      <c r="H414" s="205">
        <v>2197000</v>
      </c>
      <c r="I414" s="157">
        <v>6535000</v>
      </c>
      <c r="J414" s="205">
        <v>42400000</v>
      </c>
      <c r="K414" s="205">
        <v>6535000</v>
      </c>
      <c r="L414" s="176">
        <f t="shared" si="22"/>
        <v>100</v>
      </c>
      <c r="M414" s="209">
        <v>21</v>
      </c>
      <c r="N414" s="153" t="s">
        <v>10</v>
      </c>
    </row>
    <row r="415" spans="1:14" ht="306" customHeight="1" x14ac:dyDescent="0.25">
      <c r="A415" s="153">
        <v>4</v>
      </c>
      <c r="B415" s="153" t="s">
        <v>108</v>
      </c>
      <c r="C415" s="153" t="s">
        <v>31</v>
      </c>
      <c r="D415" s="154" t="s">
        <v>273</v>
      </c>
      <c r="E415" s="153" t="s">
        <v>595</v>
      </c>
      <c r="F415" s="155">
        <v>42551</v>
      </c>
      <c r="G415" s="189">
        <v>44070</v>
      </c>
      <c r="H415" s="203" t="s">
        <v>270</v>
      </c>
      <c r="I415" s="157">
        <v>5000000</v>
      </c>
      <c r="J415" s="205">
        <v>75600000</v>
      </c>
      <c r="K415" s="203">
        <v>500000</v>
      </c>
      <c r="L415" s="176">
        <f t="shared" si="22"/>
        <v>10</v>
      </c>
      <c r="M415" s="209">
        <v>1</v>
      </c>
      <c r="N415" s="153" t="s">
        <v>10</v>
      </c>
    </row>
    <row r="416" spans="1:14" ht="298.5" customHeight="1" x14ac:dyDescent="0.25">
      <c r="A416" s="153">
        <v>5</v>
      </c>
      <c r="B416" s="153" t="s">
        <v>108</v>
      </c>
      <c r="C416" s="153" t="s">
        <v>31</v>
      </c>
      <c r="D416" s="154" t="s">
        <v>274</v>
      </c>
      <c r="E416" s="153" t="s">
        <v>597</v>
      </c>
      <c r="F416" s="155">
        <v>42262</v>
      </c>
      <c r="G416" s="189">
        <v>43517</v>
      </c>
      <c r="H416" s="205">
        <v>71710000</v>
      </c>
      <c r="I416" s="157">
        <v>20000000</v>
      </c>
      <c r="J416" s="205">
        <v>115400000</v>
      </c>
      <c r="K416" s="205">
        <v>18800000</v>
      </c>
      <c r="L416" s="176">
        <f t="shared" si="22"/>
        <v>94</v>
      </c>
      <c r="M416" s="176">
        <v>82</v>
      </c>
      <c r="N416" s="153" t="s">
        <v>10</v>
      </c>
    </row>
    <row r="417" spans="1:14" ht="283.5" customHeight="1" x14ac:dyDescent="0.25">
      <c r="A417" s="153">
        <v>6</v>
      </c>
      <c r="B417" s="153" t="s">
        <v>108</v>
      </c>
      <c r="C417" s="153" t="s">
        <v>31</v>
      </c>
      <c r="D417" s="154" t="s">
        <v>440</v>
      </c>
      <c r="E417" s="153" t="s">
        <v>598</v>
      </c>
      <c r="F417" s="155">
        <v>42570</v>
      </c>
      <c r="G417" s="189">
        <v>43610</v>
      </c>
      <c r="H417" s="205">
        <v>34500000</v>
      </c>
      <c r="I417" s="157">
        <v>40952000</v>
      </c>
      <c r="J417" s="205">
        <v>100100000</v>
      </c>
      <c r="K417" s="203">
        <v>4787000</v>
      </c>
      <c r="L417" s="176">
        <f t="shared" si="22"/>
        <v>11.689294784137527</v>
      </c>
      <c r="M417" s="176">
        <v>41</v>
      </c>
      <c r="N417" s="153" t="s">
        <v>10</v>
      </c>
    </row>
    <row r="418" spans="1:14" ht="287.25" customHeight="1" x14ac:dyDescent="0.25">
      <c r="A418" s="153">
        <v>7</v>
      </c>
      <c r="B418" s="153" t="s">
        <v>108</v>
      </c>
      <c r="C418" s="153" t="s">
        <v>31</v>
      </c>
      <c r="D418" s="154" t="s">
        <v>604</v>
      </c>
      <c r="E418" s="153" t="s">
        <v>599</v>
      </c>
      <c r="F418" s="155">
        <v>43257</v>
      </c>
      <c r="G418" s="189">
        <v>43465</v>
      </c>
      <c r="H418" s="203" t="s">
        <v>270</v>
      </c>
      <c r="I418" s="175" t="s">
        <v>270</v>
      </c>
      <c r="J418" s="205">
        <v>25700000</v>
      </c>
      <c r="K418" s="203" t="s">
        <v>270</v>
      </c>
      <c r="L418" s="176" t="s">
        <v>270</v>
      </c>
      <c r="M418" s="176" t="s">
        <v>270</v>
      </c>
      <c r="N418" s="153" t="s">
        <v>10</v>
      </c>
    </row>
    <row r="419" spans="1:14" ht="249.75" x14ac:dyDescent="0.25">
      <c r="A419" s="153">
        <v>8</v>
      </c>
      <c r="B419" s="153" t="s">
        <v>108</v>
      </c>
      <c r="C419" s="153" t="s">
        <v>31</v>
      </c>
      <c r="D419" s="154" t="s">
        <v>475</v>
      </c>
      <c r="E419" s="153" t="s">
        <v>88</v>
      </c>
      <c r="F419" s="155">
        <v>43235</v>
      </c>
      <c r="G419" s="189">
        <v>43821</v>
      </c>
      <c r="H419" s="203" t="s">
        <v>270</v>
      </c>
      <c r="I419" s="175" t="s">
        <v>270</v>
      </c>
      <c r="J419" s="205">
        <v>112000000</v>
      </c>
      <c r="K419" s="203" t="s">
        <v>270</v>
      </c>
      <c r="L419" s="176" t="s">
        <v>270</v>
      </c>
      <c r="M419" s="203" t="s">
        <v>270</v>
      </c>
      <c r="N419" s="153" t="s">
        <v>10</v>
      </c>
    </row>
    <row r="420" spans="1:14" ht="249.75" x14ac:dyDescent="0.25">
      <c r="A420" s="153">
        <v>9</v>
      </c>
      <c r="B420" s="153" t="s">
        <v>108</v>
      </c>
      <c r="C420" s="153" t="s">
        <v>31</v>
      </c>
      <c r="D420" s="154" t="s">
        <v>275</v>
      </c>
      <c r="E420" s="153" t="s">
        <v>73</v>
      </c>
      <c r="F420" s="155">
        <v>42438</v>
      </c>
      <c r="G420" s="189">
        <v>43554</v>
      </c>
      <c r="H420" s="205">
        <v>11500000</v>
      </c>
      <c r="I420" s="203" t="s">
        <v>270</v>
      </c>
      <c r="J420" s="205">
        <v>46600000</v>
      </c>
      <c r="K420" s="203" t="s">
        <v>270</v>
      </c>
      <c r="L420" s="176" t="s">
        <v>270</v>
      </c>
      <c r="M420" s="176">
        <v>29</v>
      </c>
      <c r="N420" s="153" t="s">
        <v>10</v>
      </c>
    </row>
    <row r="421" spans="1:14" ht="333" x14ac:dyDescent="0.25">
      <c r="A421" s="153">
        <v>10</v>
      </c>
      <c r="B421" s="153" t="s">
        <v>108</v>
      </c>
      <c r="C421" s="153" t="s">
        <v>31</v>
      </c>
      <c r="D421" s="154" t="s">
        <v>452</v>
      </c>
      <c r="E421" s="153" t="s">
        <v>596</v>
      </c>
      <c r="F421" s="155">
        <v>42570</v>
      </c>
      <c r="G421" s="189">
        <v>43448</v>
      </c>
      <c r="H421" s="205">
        <v>2536000</v>
      </c>
      <c r="I421" s="205">
        <v>5600000</v>
      </c>
      <c r="J421" s="205">
        <v>6780000</v>
      </c>
      <c r="K421" s="203">
        <v>1200000</v>
      </c>
      <c r="L421" s="176">
        <f t="shared" si="22"/>
        <v>21.428571428571427</v>
      </c>
      <c r="M421" s="176">
        <v>55</v>
      </c>
      <c r="N421" s="153" t="s">
        <v>10</v>
      </c>
    </row>
    <row r="422" spans="1:14" ht="249.75" x14ac:dyDescent="0.25">
      <c r="A422" s="153">
        <v>11</v>
      </c>
      <c r="B422" s="153" t="s">
        <v>108</v>
      </c>
      <c r="C422" s="153" t="s">
        <v>31</v>
      </c>
      <c r="D422" s="154" t="s">
        <v>453</v>
      </c>
      <c r="E422" s="153" t="s">
        <v>32</v>
      </c>
      <c r="F422" s="155">
        <v>42888</v>
      </c>
      <c r="G422" s="189">
        <v>43448</v>
      </c>
      <c r="H422" s="205">
        <v>1124000</v>
      </c>
      <c r="I422" s="205">
        <v>5000000</v>
      </c>
      <c r="J422" s="205">
        <v>5090000</v>
      </c>
      <c r="K422" s="203">
        <v>2250000</v>
      </c>
      <c r="L422" s="176">
        <f t="shared" si="22"/>
        <v>45</v>
      </c>
      <c r="M422" s="176">
        <v>66</v>
      </c>
      <c r="N422" s="153" t="s">
        <v>10</v>
      </c>
    </row>
    <row r="423" spans="1:14" ht="298.5" customHeight="1" x14ac:dyDescent="0.25">
      <c r="A423" s="153">
        <v>12</v>
      </c>
      <c r="B423" s="153" t="s">
        <v>108</v>
      </c>
      <c r="C423" s="153" t="s">
        <v>31</v>
      </c>
      <c r="D423" s="154" t="s">
        <v>109</v>
      </c>
      <c r="E423" s="153" t="s">
        <v>8</v>
      </c>
      <c r="F423" s="155">
        <v>42633</v>
      </c>
      <c r="G423" s="155">
        <v>43741</v>
      </c>
      <c r="H423" s="203" t="s">
        <v>270</v>
      </c>
      <c r="I423" s="205">
        <v>2020000</v>
      </c>
      <c r="J423" s="205">
        <v>37800000</v>
      </c>
      <c r="K423" s="203">
        <v>2020000</v>
      </c>
      <c r="L423" s="176">
        <f t="shared" si="22"/>
        <v>100</v>
      </c>
      <c r="M423" s="176">
        <v>7</v>
      </c>
      <c r="N423" s="153" t="s">
        <v>10</v>
      </c>
    </row>
    <row r="424" spans="1:14" ht="309.75" customHeight="1" x14ac:dyDescent="0.25">
      <c r="A424" s="153">
        <v>13</v>
      </c>
      <c r="B424" s="153" t="s">
        <v>108</v>
      </c>
      <c r="C424" s="153" t="s">
        <v>31</v>
      </c>
      <c r="D424" s="154" t="s">
        <v>454</v>
      </c>
      <c r="E424" s="153" t="s">
        <v>73</v>
      </c>
      <c r="F424" s="155">
        <v>42965</v>
      </c>
      <c r="G424" s="189">
        <v>43779</v>
      </c>
      <c r="H424" s="203" t="s">
        <v>270</v>
      </c>
      <c r="I424" s="205">
        <v>11300000</v>
      </c>
      <c r="J424" s="205">
        <v>13500000</v>
      </c>
      <c r="K424" s="203">
        <v>11300000</v>
      </c>
      <c r="L424" s="176">
        <f t="shared" si="22"/>
        <v>100</v>
      </c>
      <c r="M424" s="176">
        <v>100</v>
      </c>
      <c r="N424" s="153" t="s">
        <v>3</v>
      </c>
    </row>
    <row r="425" spans="1:14" ht="283.5" customHeight="1" x14ac:dyDescent="0.25">
      <c r="A425" s="153">
        <v>14</v>
      </c>
      <c r="B425" s="153" t="s">
        <v>108</v>
      </c>
      <c r="C425" s="153" t="s">
        <v>31</v>
      </c>
      <c r="D425" s="154" t="s">
        <v>455</v>
      </c>
      <c r="E425" s="153" t="s">
        <v>691</v>
      </c>
      <c r="F425" s="155">
        <v>42907</v>
      </c>
      <c r="G425" s="189">
        <v>43602</v>
      </c>
      <c r="H425" s="203" t="s">
        <v>270</v>
      </c>
      <c r="I425" s="205">
        <v>1700000</v>
      </c>
      <c r="J425" s="205">
        <v>11500000</v>
      </c>
      <c r="K425" s="203">
        <v>1700000</v>
      </c>
      <c r="L425" s="176">
        <f t="shared" si="22"/>
        <v>100</v>
      </c>
      <c r="M425" s="176">
        <v>15</v>
      </c>
      <c r="N425" s="153" t="s">
        <v>10</v>
      </c>
    </row>
    <row r="426" spans="1:14" ht="249.75" x14ac:dyDescent="0.25">
      <c r="A426" s="153">
        <v>15</v>
      </c>
      <c r="B426" s="153" t="s">
        <v>108</v>
      </c>
      <c r="C426" s="153" t="s">
        <v>31</v>
      </c>
      <c r="D426" s="154" t="s">
        <v>276</v>
      </c>
      <c r="E426" s="153" t="s">
        <v>41</v>
      </c>
      <c r="F426" s="155">
        <v>42704</v>
      </c>
      <c r="G426" s="189">
        <v>43330</v>
      </c>
      <c r="H426" s="205">
        <v>16000000</v>
      </c>
      <c r="I426" s="205">
        <v>12257000</v>
      </c>
      <c r="J426" s="205">
        <v>29562000</v>
      </c>
      <c r="K426" s="205">
        <v>12257000</v>
      </c>
      <c r="L426" s="176">
        <f>K426*100/I426</f>
        <v>100</v>
      </c>
      <c r="M426" s="176">
        <v>96</v>
      </c>
      <c r="N426" s="153" t="s">
        <v>10</v>
      </c>
    </row>
    <row r="427" spans="1:14" ht="249.75" x14ac:dyDescent="0.25">
      <c r="A427" s="153">
        <v>16</v>
      </c>
      <c r="B427" s="153" t="s">
        <v>108</v>
      </c>
      <c r="C427" s="153" t="s">
        <v>31</v>
      </c>
      <c r="D427" s="154" t="s">
        <v>447</v>
      </c>
      <c r="E427" s="153" t="s">
        <v>41</v>
      </c>
      <c r="F427" s="155" t="s">
        <v>270</v>
      </c>
      <c r="G427" s="189" t="s">
        <v>270</v>
      </c>
      <c r="H427" s="203" t="s">
        <v>270</v>
      </c>
      <c r="I427" s="205">
        <v>23749000</v>
      </c>
      <c r="J427" s="205">
        <v>23749000</v>
      </c>
      <c r="K427" s="205">
        <v>23749000</v>
      </c>
      <c r="L427" s="176">
        <v>100</v>
      </c>
      <c r="M427" s="176">
        <v>100</v>
      </c>
      <c r="N427" s="153" t="s">
        <v>3</v>
      </c>
    </row>
    <row r="428" spans="1:14" ht="249.75" x14ac:dyDescent="0.25">
      <c r="A428" s="160">
        <v>1</v>
      </c>
      <c r="B428" s="160" t="s">
        <v>110</v>
      </c>
      <c r="C428" s="160" t="s">
        <v>31</v>
      </c>
      <c r="D428" s="166" t="s">
        <v>349</v>
      </c>
      <c r="E428" s="160" t="s">
        <v>73</v>
      </c>
      <c r="F428" s="155" t="s">
        <v>270</v>
      </c>
      <c r="G428" s="162" t="s">
        <v>270</v>
      </c>
      <c r="H428" s="162" t="s">
        <v>270</v>
      </c>
      <c r="I428" s="164">
        <v>3500000</v>
      </c>
      <c r="J428" s="164">
        <v>3500000</v>
      </c>
      <c r="K428" s="194">
        <v>2750000</v>
      </c>
      <c r="L428" s="158">
        <f t="shared" ref="L428:L433" si="23">100*K428/I428</f>
        <v>78.571428571428569</v>
      </c>
      <c r="M428" s="165" t="s">
        <v>270</v>
      </c>
      <c r="N428" s="160" t="s">
        <v>10</v>
      </c>
    </row>
    <row r="429" spans="1:14" ht="249.75" x14ac:dyDescent="0.25">
      <c r="A429" s="160">
        <v>2</v>
      </c>
      <c r="B429" s="160" t="s">
        <v>110</v>
      </c>
      <c r="C429" s="160" t="s">
        <v>31</v>
      </c>
      <c r="D429" s="166" t="s">
        <v>350</v>
      </c>
      <c r="E429" s="160" t="s">
        <v>73</v>
      </c>
      <c r="F429" s="155" t="s">
        <v>270</v>
      </c>
      <c r="G429" s="162" t="s">
        <v>270</v>
      </c>
      <c r="H429" s="162" t="s">
        <v>270</v>
      </c>
      <c r="I429" s="164">
        <v>2000000</v>
      </c>
      <c r="J429" s="164">
        <v>2000000</v>
      </c>
      <c r="K429" s="194">
        <v>1500000</v>
      </c>
      <c r="L429" s="158">
        <f t="shared" si="23"/>
        <v>75</v>
      </c>
      <c r="M429" s="165" t="s">
        <v>270</v>
      </c>
      <c r="N429" s="160" t="s">
        <v>10</v>
      </c>
    </row>
    <row r="430" spans="1:14" ht="249.75" x14ac:dyDescent="0.25">
      <c r="A430" s="160">
        <v>3</v>
      </c>
      <c r="B430" s="160" t="s">
        <v>110</v>
      </c>
      <c r="C430" s="160" t="s">
        <v>353</v>
      </c>
      <c r="D430" s="166" t="s">
        <v>111</v>
      </c>
      <c r="E430" s="160" t="s">
        <v>73</v>
      </c>
      <c r="F430" s="155">
        <v>43220</v>
      </c>
      <c r="G430" s="162" t="s">
        <v>270</v>
      </c>
      <c r="H430" s="162" t="s">
        <v>270</v>
      </c>
      <c r="I430" s="164">
        <v>1000000</v>
      </c>
      <c r="J430" s="164">
        <v>870000</v>
      </c>
      <c r="K430" s="194">
        <v>110000</v>
      </c>
      <c r="L430" s="158">
        <f t="shared" si="23"/>
        <v>11</v>
      </c>
      <c r="M430" s="162" t="s">
        <v>270</v>
      </c>
      <c r="N430" s="160" t="s">
        <v>56</v>
      </c>
    </row>
    <row r="431" spans="1:14" ht="249.75" x14ac:dyDescent="0.25">
      <c r="A431" s="160">
        <v>4</v>
      </c>
      <c r="B431" s="160" t="s">
        <v>110</v>
      </c>
      <c r="C431" s="160" t="s">
        <v>356</v>
      </c>
      <c r="D431" s="166" t="s">
        <v>558</v>
      </c>
      <c r="E431" s="160" t="s">
        <v>73</v>
      </c>
      <c r="F431" s="155" t="s">
        <v>270</v>
      </c>
      <c r="G431" s="162" t="s">
        <v>270</v>
      </c>
      <c r="H431" s="162" t="s">
        <v>270</v>
      </c>
      <c r="I431" s="164">
        <v>400000</v>
      </c>
      <c r="J431" s="164">
        <v>400000</v>
      </c>
      <c r="K431" s="194" t="s">
        <v>270</v>
      </c>
      <c r="L431" s="158" t="s">
        <v>270</v>
      </c>
      <c r="M431" s="165" t="s">
        <v>270</v>
      </c>
      <c r="N431" s="160" t="s">
        <v>10</v>
      </c>
    </row>
    <row r="432" spans="1:14" ht="249.75" x14ac:dyDescent="0.25">
      <c r="A432" s="160">
        <v>5</v>
      </c>
      <c r="B432" s="160" t="s">
        <v>110</v>
      </c>
      <c r="C432" s="160" t="s">
        <v>1</v>
      </c>
      <c r="D432" s="166" t="s">
        <v>288</v>
      </c>
      <c r="E432" s="160" t="s">
        <v>73</v>
      </c>
      <c r="F432" s="155" t="s">
        <v>270</v>
      </c>
      <c r="G432" s="162" t="s">
        <v>270</v>
      </c>
      <c r="H432" s="164">
        <v>1500000</v>
      </c>
      <c r="I432" s="164">
        <v>4000000</v>
      </c>
      <c r="J432" s="164">
        <v>4000000</v>
      </c>
      <c r="K432" s="194">
        <v>250000</v>
      </c>
      <c r="L432" s="158">
        <f t="shared" si="23"/>
        <v>6.25</v>
      </c>
      <c r="M432" s="165">
        <v>45</v>
      </c>
      <c r="N432" s="160" t="s">
        <v>10</v>
      </c>
    </row>
    <row r="433" spans="1:14" ht="249.75" x14ac:dyDescent="0.25">
      <c r="A433" s="160">
        <v>6</v>
      </c>
      <c r="B433" s="160" t="s">
        <v>110</v>
      </c>
      <c r="C433" s="160" t="s">
        <v>1</v>
      </c>
      <c r="D433" s="166" t="s">
        <v>352</v>
      </c>
      <c r="E433" s="160" t="s">
        <v>73</v>
      </c>
      <c r="F433" s="155">
        <v>43235</v>
      </c>
      <c r="G433" s="162" t="s">
        <v>270</v>
      </c>
      <c r="H433" s="162" t="s">
        <v>270</v>
      </c>
      <c r="I433" s="164">
        <v>5000000</v>
      </c>
      <c r="J433" s="164">
        <v>4500000</v>
      </c>
      <c r="K433" s="194">
        <v>500000</v>
      </c>
      <c r="L433" s="158">
        <f t="shared" si="23"/>
        <v>10</v>
      </c>
      <c r="M433" s="165" t="s">
        <v>270</v>
      </c>
      <c r="N433" s="160" t="s">
        <v>10</v>
      </c>
    </row>
    <row r="434" spans="1:14" s="47" customFormat="1" ht="370.5" customHeight="1" x14ac:dyDescent="0.25">
      <c r="A434" s="160">
        <v>7</v>
      </c>
      <c r="B434" s="160" t="s">
        <v>110</v>
      </c>
      <c r="C434" s="160" t="s">
        <v>33</v>
      </c>
      <c r="D434" s="166" t="s">
        <v>351</v>
      </c>
      <c r="E434" s="160" t="s">
        <v>73</v>
      </c>
      <c r="F434" s="155" t="s">
        <v>270</v>
      </c>
      <c r="G434" s="162" t="s">
        <v>270</v>
      </c>
      <c r="H434" s="162" t="s">
        <v>270</v>
      </c>
      <c r="I434" s="163" t="s">
        <v>270</v>
      </c>
      <c r="J434" s="163" t="s">
        <v>270</v>
      </c>
      <c r="K434" s="194" t="s">
        <v>270</v>
      </c>
      <c r="L434" s="158" t="s">
        <v>270</v>
      </c>
      <c r="M434" s="162" t="s">
        <v>270</v>
      </c>
      <c r="N434" s="160" t="s">
        <v>56</v>
      </c>
    </row>
    <row r="435" spans="1:14" ht="366.75" customHeight="1" x14ac:dyDescent="0.25">
      <c r="A435" s="153">
        <v>1</v>
      </c>
      <c r="B435" s="153" t="s">
        <v>142</v>
      </c>
      <c r="C435" s="153" t="s">
        <v>42</v>
      </c>
      <c r="D435" s="154" t="s">
        <v>296</v>
      </c>
      <c r="E435" s="153" t="s">
        <v>7</v>
      </c>
      <c r="F435" s="155">
        <v>43157</v>
      </c>
      <c r="G435" s="189">
        <v>43592</v>
      </c>
      <c r="H435" s="189" t="s">
        <v>270</v>
      </c>
      <c r="I435" s="157">
        <v>4000000</v>
      </c>
      <c r="J435" s="205">
        <v>26000000</v>
      </c>
      <c r="K435" s="205">
        <v>10054</v>
      </c>
      <c r="L435" s="158">
        <v>1</v>
      </c>
      <c r="M435" s="176">
        <v>8</v>
      </c>
      <c r="N435" s="153" t="s">
        <v>10</v>
      </c>
    </row>
    <row r="436" spans="1:14" ht="370.5" customHeight="1" x14ac:dyDescent="0.25">
      <c r="A436" s="153">
        <v>2</v>
      </c>
      <c r="B436" s="153" t="s">
        <v>142</v>
      </c>
      <c r="C436" s="153" t="s">
        <v>42</v>
      </c>
      <c r="D436" s="154" t="s">
        <v>605</v>
      </c>
      <c r="E436" s="153" t="s">
        <v>8</v>
      </c>
      <c r="F436" s="155">
        <v>43040</v>
      </c>
      <c r="G436" s="155">
        <v>43430</v>
      </c>
      <c r="H436" s="205">
        <v>33567195</v>
      </c>
      <c r="I436" s="157">
        <v>6000000</v>
      </c>
      <c r="J436" s="205">
        <v>44000000</v>
      </c>
      <c r="K436" s="203">
        <v>6000000</v>
      </c>
      <c r="L436" s="158">
        <v>100</v>
      </c>
      <c r="M436" s="176">
        <v>100</v>
      </c>
      <c r="N436" s="153" t="s">
        <v>3</v>
      </c>
    </row>
    <row r="437" spans="1:14" ht="378" customHeight="1" x14ac:dyDescent="0.25">
      <c r="A437" s="153">
        <v>3</v>
      </c>
      <c r="B437" s="153" t="s">
        <v>142</v>
      </c>
      <c r="C437" s="153" t="s">
        <v>42</v>
      </c>
      <c r="D437" s="154" t="s">
        <v>297</v>
      </c>
      <c r="E437" s="153" t="s">
        <v>8</v>
      </c>
      <c r="F437" s="155">
        <v>41780</v>
      </c>
      <c r="G437" s="189" t="s">
        <v>270</v>
      </c>
      <c r="H437" s="189" t="s">
        <v>270</v>
      </c>
      <c r="I437" s="157">
        <v>7000000</v>
      </c>
      <c r="J437" s="205">
        <v>72000000</v>
      </c>
      <c r="K437" s="205">
        <v>24631</v>
      </c>
      <c r="L437" s="158">
        <v>1</v>
      </c>
      <c r="M437" s="189" t="s">
        <v>270</v>
      </c>
      <c r="N437" s="153" t="s">
        <v>10</v>
      </c>
    </row>
    <row r="438" spans="1:14" ht="333" x14ac:dyDescent="0.25">
      <c r="A438" s="153">
        <v>4</v>
      </c>
      <c r="B438" s="153" t="s">
        <v>142</v>
      </c>
      <c r="C438" s="153" t="s">
        <v>42</v>
      </c>
      <c r="D438" s="154" t="s">
        <v>152</v>
      </c>
      <c r="E438" s="153" t="s">
        <v>73</v>
      </c>
      <c r="F438" s="155" t="s">
        <v>270</v>
      </c>
      <c r="G438" s="189" t="s">
        <v>270</v>
      </c>
      <c r="H438" s="189" t="s">
        <v>270</v>
      </c>
      <c r="I438" s="157">
        <v>4000000</v>
      </c>
      <c r="J438" s="205">
        <v>22000000</v>
      </c>
      <c r="K438" s="203" t="s">
        <v>270</v>
      </c>
      <c r="L438" s="176" t="s">
        <v>270</v>
      </c>
      <c r="M438" s="189" t="s">
        <v>270</v>
      </c>
      <c r="N438" s="153" t="s">
        <v>38</v>
      </c>
    </row>
    <row r="439" spans="1:14" ht="249.75" x14ac:dyDescent="0.25">
      <c r="A439" s="160">
        <v>1</v>
      </c>
      <c r="B439" s="160" t="s">
        <v>285</v>
      </c>
      <c r="C439" s="160" t="s">
        <v>31</v>
      </c>
      <c r="D439" s="166" t="s">
        <v>319</v>
      </c>
      <c r="E439" s="160" t="s">
        <v>88</v>
      </c>
      <c r="F439" s="155">
        <v>42926</v>
      </c>
      <c r="G439" s="210">
        <v>43361</v>
      </c>
      <c r="H439" s="164">
        <v>363897</v>
      </c>
      <c r="I439" s="164">
        <v>1101200</v>
      </c>
      <c r="J439" s="164">
        <v>1932300</v>
      </c>
      <c r="K439" s="163">
        <v>257610</v>
      </c>
      <c r="L439" s="158">
        <f t="shared" ref="L439:L440" si="24">100*K439/I439</f>
        <v>23.393570650199781</v>
      </c>
      <c r="M439" s="165">
        <v>65</v>
      </c>
      <c r="N439" s="160" t="s">
        <v>10</v>
      </c>
    </row>
    <row r="440" spans="1:14" ht="249.75" x14ac:dyDescent="0.25">
      <c r="A440" s="160">
        <v>2</v>
      </c>
      <c r="B440" s="160" t="s">
        <v>285</v>
      </c>
      <c r="C440" s="160" t="s">
        <v>356</v>
      </c>
      <c r="D440" s="166" t="s">
        <v>559</v>
      </c>
      <c r="E440" s="160" t="s">
        <v>88</v>
      </c>
      <c r="F440" s="155">
        <v>43269</v>
      </c>
      <c r="G440" s="162">
        <v>43391</v>
      </c>
      <c r="H440" s="162" t="s">
        <v>270</v>
      </c>
      <c r="I440" s="164">
        <v>1380000</v>
      </c>
      <c r="J440" s="195">
        <v>1604036</v>
      </c>
      <c r="K440" s="194">
        <v>1035000</v>
      </c>
      <c r="L440" s="158">
        <f t="shared" si="24"/>
        <v>75</v>
      </c>
      <c r="M440" s="165">
        <v>75</v>
      </c>
      <c r="N440" s="160" t="s">
        <v>10</v>
      </c>
    </row>
    <row r="441" spans="1:14" ht="409.5" customHeight="1" x14ac:dyDescent="0.25">
      <c r="A441" s="153">
        <v>1</v>
      </c>
      <c r="B441" s="153" t="s">
        <v>466</v>
      </c>
      <c r="C441" s="153" t="s">
        <v>139</v>
      </c>
      <c r="D441" s="154" t="s">
        <v>426</v>
      </c>
      <c r="E441" s="153" t="s">
        <v>41</v>
      </c>
      <c r="F441" s="155" t="s">
        <v>270</v>
      </c>
      <c r="G441" s="155">
        <v>43280</v>
      </c>
      <c r="H441" s="155" t="s">
        <v>270</v>
      </c>
      <c r="I441" s="157">
        <v>100000</v>
      </c>
      <c r="J441" s="205">
        <v>100000</v>
      </c>
      <c r="K441" s="203">
        <v>29561</v>
      </c>
      <c r="L441" s="158">
        <f>100*K441/I441</f>
        <v>29.561</v>
      </c>
      <c r="M441" s="176">
        <v>83</v>
      </c>
      <c r="N441" s="153" t="s">
        <v>10</v>
      </c>
    </row>
    <row r="442" spans="1:14" s="47" customFormat="1" ht="393.75" x14ac:dyDescent="0.25">
      <c r="A442" s="180"/>
      <c r="B442" s="221" t="s">
        <v>786</v>
      </c>
      <c r="C442" s="180" t="s">
        <v>42</v>
      </c>
      <c r="D442" s="181" t="s">
        <v>441</v>
      </c>
      <c r="E442" s="153"/>
      <c r="F442" s="155"/>
      <c r="G442" s="211"/>
      <c r="H442" s="157"/>
      <c r="I442" s="183"/>
      <c r="J442" s="183"/>
      <c r="K442" s="183"/>
      <c r="L442" s="212"/>
      <c r="M442" s="192"/>
      <c r="N442" s="193"/>
    </row>
    <row r="443" spans="1:14" s="47" customFormat="1" ht="389.25" customHeight="1" x14ac:dyDescent="0.25">
      <c r="A443" s="153">
        <v>1</v>
      </c>
      <c r="B443" s="153" t="s">
        <v>786</v>
      </c>
      <c r="C443" s="153" t="s">
        <v>42</v>
      </c>
      <c r="D443" s="154" t="s">
        <v>153</v>
      </c>
      <c r="E443" s="153" t="s">
        <v>41</v>
      </c>
      <c r="F443" s="155">
        <v>42668</v>
      </c>
      <c r="G443" s="155">
        <v>42759</v>
      </c>
      <c r="H443" s="175" t="s">
        <v>270</v>
      </c>
      <c r="I443" s="157">
        <v>188000</v>
      </c>
      <c r="J443" s="157">
        <v>188000</v>
      </c>
      <c r="K443" s="175" t="s">
        <v>270</v>
      </c>
      <c r="L443" s="176" t="s">
        <v>270</v>
      </c>
      <c r="M443" s="176">
        <v>65</v>
      </c>
      <c r="N443" s="153" t="s">
        <v>10</v>
      </c>
    </row>
    <row r="444" spans="1:14" s="47" customFormat="1" ht="385.5" customHeight="1" x14ac:dyDescent="0.25">
      <c r="A444" s="153">
        <v>2</v>
      </c>
      <c r="B444" s="153" t="s">
        <v>786</v>
      </c>
      <c r="C444" s="153" t="s">
        <v>42</v>
      </c>
      <c r="D444" s="154" t="s">
        <v>313</v>
      </c>
      <c r="E444" s="153" t="s">
        <v>5</v>
      </c>
      <c r="F444" s="155">
        <v>42970</v>
      </c>
      <c r="G444" s="155">
        <v>43141</v>
      </c>
      <c r="H444" s="175" t="s">
        <v>270</v>
      </c>
      <c r="I444" s="157">
        <v>73000</v>
      </c>
      <c r="J444" s="157">
        <v>73000</v>
      </c>
      <c r="K444" s="175">
        <v>73000</v>
      </c>
      <c r="L444" s="176">
        <v>100</v>
      </c>
      <c r="M444" s="176">
        <v>100</v>
      </c>
      <c r="N444" s="153" t="s">
        <v>3</v>
      </c>
    </row>
    <row r="445" spans="1:14" s="47" customFormat="1" ht="351.75" customHeight="1" x14ac:dyDescent="0.25">
      <c r="A445" s="153">
        <v>3</v>
      </c>
      <c r="B445" s="153" t="s">
        <v>786</v>
      </c>
      <c r="C445" s="153" t="s">
        <v>42</v>
      </c>
      <c r="D445" s="154" t="s">
        <v>328</v>
      </c>
      <c r="E445" s="153" t="s">
        <v>5</v>
      </c>
      <c r="F445" s="155">
        <v>43048</v>
      </c>
      <c r="G445" s="155">
        <v>43227</v>
      </c>
      <c r="H445" s="175" t="s">
        <v>270</v>
      </c>
      <c r="I445" s="157">
        <v>199000</v>
      </c>
      <c r="J445" s="157">
        <v>199000</v>
      </c>
      <c r="K445" s="175" t="s">
        <v>270</v>
      </c>
      <c r="L445" s="176" t="s">
        <v>270</v>
      </c>
      <c r="M445" s="176">
        <v>99</v>
      </c>
      <c r="N445" s="153" t="s">
        <v>10</v>
      </c>
    </row>
    <row r="446" spans="1:14" s="47" customFormat="1" ht="409.5" customHeight="1" x14ac:dyDescent="0.25">
      <c r="A446" s="153">
        <v>4</v>
      </c>
      <c r="B446" s="153" t="s">
        <v>786</v>
      </c>
      <c r="C446" s="153" t="s">
        <v>42</v>
      </c>
      <c r="D446" s="154" t="s">
        <v>477</v>
      </c>
      <c r="E446" s="153" t="s">
        <v>5</v>
      </c>
      <c r="F446" s="155">
        <v>42905</v>
      </c>
      <c r="G446" s="155">
        <v>43120</v>
      </c>
      <c r="H446" s="175" t="s">
        <v>270</v>
      </c>
      <c r="I446" s="157">
        <v>23000</v>
      </c>
      <c r="J446" s="157">
        <v>24000</v>
      </c>
      <c r="K446" s="157">
        <v>23000</v>
      </c>
      <c r="L446" s="176">
        <v>100</v>
      </c>
      <c r="M446" s="176">
        <v>100</v>
      </c>
      <c r="N446" s="153" t="s">
        <v>3</v>
      </c>
    </row>
    <row r="447" spans="1:14" s="47" customFormat="1" ht="378" customHeight="1" x14ac:dyDescent="0.25">
      <c r="A447" s="180"/>
      <c r="B447" s="221" t="s">
        <v>786</v>
      </c>
      <c r="C447" s="180" t="s">
        <v>42</v>
      </c>
      <c r="D447" s="181" t="s">
        <v>329</v>
      </c>
      <c r="E447" s="180"/>
      <c r="F447" s="182"/>
      <c r="G447" s="182"/>
      <c r="H447" s="213"/>
      <c r="I447" s="213"/>
      <c r="J447" s="213"/>
      <c r="K447" s="213"/>
      <c r="L447" s="176"/>
      <c r="M447" s="176"/>
      <c r="N447" s="180"/>
    </row>
    <row r="448" spans="1:14" ht="370.5" customHeight="1" x14ac:dyDescent="0.25">
      <c r="A448" s="153">
        <v>5</v>
      </c>
      <c r="B448" s="153" t="s">
        <v>786</v>
      </c>
      <c r="C448" s="153" t="s">
        <v>42</v>
      </c>
      <c r="D448" s="154" t="s">
        <v>325</v>
      </c>
      <c r="E448" s="153" t="s">
        <v>5</v>
      </c>
      <c r="F448" s="155">
        <v>42954</v>
      </c>
      <c r="G448" s="155">
        <v>43137</v>
      </c>
      <c r="H448" s="157">
        <v>652000</v>
      </c>
      <c r="I448" s="157">
        <v>1883000</v>
      </c>
      <c r="J448" s="157">
        <v>2307000</v>
      </c>
      <c r="K448" s="157">
        <v>1623000</v>
      </c>
      <c r="L448" s="176">
        <f t="shared" ref="L448" si="25">K448*100/I448</f>
        <v>86.192246415294747</v>
      </c>
      <c r="M448" s="176">
        <v>96</v>
      </c>
      <c r="N448" s="153" t="s">
        <v>10</v>
      </c>
    </row>
    <row r="449" spans="1:14" ht="381.75" customHeight="1" x14ac:dyDescent="0.25">
      <c r="A449" s="153">
        <v>6</v>
      </c>
      <c r="B449" s="153" t="s">
        <v>786</v>
      </c>
      <c r="C449" s="153" t="s">
        <v>42</v>
      </c>
      <c r="D449" s="154" t="s">
        <v>325</v>
      </c>
      <c r="E449" s="153" t="s">
        <v>5</v>
      </c>
      <c r="F449" s="155">
        <v>43300</v>
      </c>
      <c r="G449" s="155">
        <v>43458</v>
      </c>
      <c r="H449" s="175" t="s">
        <v>270</v>
      </c>
      <c r="I449" s="157">
        <v>847000</v>
      </c>
      <c r="J449" s="157">
        <v>847000</v>
      </c>
      <c r="K449" s="214" t="s">
        <v>270</v>
      </c>
      <c r="L449" s="176" t="s">
        <v>270</v>
      </c>
      <c r="M449" s="176" t="s">
        <v>270</v>
      </c>
      <c r="N449" s="153" t="s">
        <v>10</v>
      </c>
    </row>
    <row r="450" spans="1:14" ht="405.75" customHeight="1" x14ac:dyDescent="0.25">
      <c r="A450" s="153">
        <v>7</v>
      </c>
      <c r="B450" s="153" t="s">
        <v>786</v>
      </c>
      <c r="C450" s="153" t="s">
        <v>42</v>
      </c>
      <c r="D450" s="154" t="s">
        <v>325</v>
      </c>
      <c r="E450" s="153" t="s">
        <v>5</v>
      </c>
      <c r="F450" s="156">
        <v>2017</v>
      </c>
      <c r="G450" s="155">
        <v>43373</v>
      </c>
      <c r="H450" s="175" t="s">
        <v>270</v>
      </c>
      <c r="I450" s="157">
        <v>67000</v>
      </c>
      <c r="J450" s="157">
        <v>67000</v>
      </c>
      <c r="K450" s="157">
        <v>67000</v>
      </c>
      <c r="L450" s="176">
        <v>100</v>
      </c>
      <c r="M450" s="176">
        <v>100</v>
      </c>
      <c r="N450" s="153" t="s">
        <v>3</v>
      </c>
    </row>
    <row r="451" spans="1:14" ht="393.75" x14ac:dyDescent="0.25">
      <c r="A451" s="180"/>
      <c r="B451" s="221" t="s">
        <v>786</v>
      </c>
      <c r="C451" s="180" t="s">
        <v>42</v>
      </c>
      <c r="D451" s="181" t="s">
        <v>443</v>
      </c>
      <c r="E451" s="180"/>
      <c r="F451" s="182"/>
      <c r="G451" s="182"/>
      <c r="H451" s="213"/>
      <c r="I451" s="213"/>
      <c r="J451" s="213"/>
      <c r="K451" s="213"/>
      <c r="L451" s="176"/>
      <c r="M451" s="176"/>
      <c r="N451" s="180"/>
    </row>
    <row r="452" spans="1:14" ht="409.5" x14ac:dyDescent="0.25">
      <c r="A452" s="153">
        <v>8</v>
      </c>
      <c r="B452" s="153" t="s">
        <v>786</v>
      </c>
      <c r="C452" s="153" t="s">
        <v>42</v>
      </c>
      <c r="D452" s="154" t="s">
        <v>112</v>
      </c>
      <c r="E452" s="153" t="s">
        <v>5</v>
      </c>
      <c r="F452" s="155">
        <v>42544</v>
      </c>
      <c r="G452" s="155">
        <v>43904</v>
      </c>
      <c r="H452" s="157">
        <v>2030000</v>
      </c>
      <c r="I452" s="157">
        <v>6422000</v>
      </c>
      <c r="J452" s="157">
        <v>41327000</v>
      </c>
      <c r="K452" s="157">
        <v>3785000</v>
      </c>
      <c r="L452" s="176">
        <f t="shared" ref="L452:L459" si="26">K452*100/I452</f>
        <v>58.938025537215822</v>
      </c>
      <c r="M452" s="176">
        <v>16</v>
      </c>
      <c r="N452" s="153" t="s">
        <v>10</v>
      </c>
    </row>
    <row r="453" spans="1:14" ht="409.5" x14ac:dyDescent="0.25">
      <c r="A453" s="153">
        <v>9</v>
      </c>
      <c r="B453" s="153" t="s">
        <v>786</v>
      </c>
      <c r="C453" s="153" t="s">
        <v>42</v>
      </c>
      <c r="D453" s="154" t="s">
        <v>113</v>
      </c>
      <c r="E453" s="153" t="s">
        <v>73</v>
      </c>
      <c r="F453" s="155">
        <v>42633</v>
      </c>
      <c r="G453" s="155">
        <v>43105</v>
      </c>
      <c r="H453" s="157">
        <v>9336000</v>
      </c>
      <c r="I453" s="157">
        <v>4161000</v>
      </c>
      <c r="J453" s="157">
        <v>14637000</v>
      </c>
      <c r="K453" s="157">
        <v>5301000</v>
      </c>
      <c r="L453" s="176">
        <v>100</v>
      </c>
      <c r="M453" s="176">
        <v>100</v>
      </c>
      <c r="N453" s="153" t="s">
        <v>3</v>
      </c>
    </row>
    <row r="454" spans="1:14" s="47" customFormat="1" ht="409.5" customHeight="1" x14ac:dyDescent="0.25">
      <c r="A454" s="153">
        <v>10</v>
      </c>
      <c r="B454" s="153" t="s">
        <v>786</v>
      </c>
      <c r="C454" s="153" t="s">
        <v>42</v>
      </c>
      <c r="D454" s="154" t="s">
        <v>601</v>
      </c>
      <c r="E454" s="153" t="s">
        <v>5</v>
      </c>
      <c r="F454" s="155">
        <v>42536</v>
      </c>
      <c r="G454" s="155">
        <v>43076</v>
      </c>
      <c r="H454" s="157">
        <v>5999000</v>
      </c>
      <c r="I454" s="157">
        <v>6900000</v>
      </c>
      <c r="J454" s="157">
        <v>12900000</v>
      </c>
      <c r="K454" s="157">
        <v>3567000</v>
      </c>
      <c r="L454" s="176">
        <f t="shared" si="26"/>
        <v>51.695652173913047</v>
      </c>
      <c r="M454" s="176">
        <v>85</v>
      </c>
      <c r="N454" s="153" t="s">
        <v>10</v>
      </c>
    </row>
    <row r="455" spans="1:14" s="47" customFormat="1" ht="381.75" customHeight="1" x14ac:dyDescent="0.25">
      <c r="A455" s="180"/>
      <c r="B455" s="221" t="s">
        <v>786</v>
      </c>
      <c r="C455" s="180" t="s">
        <v>42</v>
      </c>
      <c r="D455" s="181" t="s">
        <v>613</v>
      </c>
      <c r="E455" s="153"/>
      <c r="F455" s="182"/>
      <c r="G455" s="182"/>
      <c r="H455" s="213"/>
      <c r="I455" s="183"/>
      <c r="J455" s="183"/>
      <c r="K455" s="183"/>
      <c r="L455" s="176"/>
      <c r="M455" s="212"/>
      <c r="N455" s="193"/>
    </row>
    <row r="456" spans="1:14" s="47" customFormat="1" ht="378" customHeight="1" x14ac:dyDescent="0.25">
      <c r="A456" s="153">
        <v>11</v>
      </c>
      <c r="B456" s="153" t="s">
        <v>786</v>
      </c>
      <c r="C456" s="153" t="s">
        <v>42</v>
      </c>
      <c r="D456" s="154" t="s">
        <v>448</v>
      </c>
      <c r="E456" s="153" t="s">
        <v>596</v>
      </c>
      <c r="F456" s="155">
        <v>42934</v>
      </c>
      <c r="G456" s="155">
        <v>43086</v>
      </c>
      <c r="H456" s="157">
        <v>82000</v>
      </c>
      <c r="I456" s="215">
        <v>739000</v>
      </c>
      <c r="J456" s="157">
        <v>880000</v>
      </c>
      <c r="K456" s="157">
        <v>739000</v>
      </c>
      <c r="L456" s="176">
        <f t="shared" si="26"/>
        <v>100</v>
      </c>
      <c r="M456" s="176">
        <v>100</v>
      </c>
      <c r="N456" s="153" t="s">
        <v>3</v>
      </c>
    </row>
    <row r="457" spans="1:14" s="47" customFormat="1" ht="363" customHeight="1" x14ac:dyDescent="0.25">
      <c r="A457" s="153">
        <v>12</v>
      </c>
      <c r="B457" s="153" t="s">
        <v>786</v>
      </c>
      <c r="C457" s="153" t="s">
        <v>42</v>
      </c>
      <c r="D457" s="154" t="s">
        <v>600</v>
      </c>
      <c r="E457" s="153" t="s">
        <v>5</v>
      </c>
      <c r="F457" s="155">
        <v>43293</v>
      </c>
      <c r="G457" s="155">
        <v>43463</v>
      </c>
      <c r="H457" s="175" t="s">
        <v>270</v>
      </c>
      <c r="I457" s="215">
        <v>1923000</v>
      </c>
      <c r="J457" s="157">
        <v>1923000</v>
      </c>
      <c r="K457" s="175" t="s">
        <v>270</v>
      </c>
      <c r="L457" s="176" t="s">
        <v>270</v>
      </c>
      <c r="M457" s="176" t="s">
        <v>270</v>
      </c>
      <c r="N457" s="153" t="s">
        <v>10</v>
      </c>
    </row>
    <row r="458" spans="1:14" s="47" customFormat="1" ht="389.25" customHeight="1" x14ac:dyDescent="0.25">
      <c r="A458" s="153">
        <v>13</v>
      </c>
      <c r="B458" s="153" t="s">
        <v>786</v>
      </c>
      <c r="C458" s="153" t="s">
        <v>42</v>
      </c>
      <c r="D458" s="154" t="s">
        <v>602</v>
      </c>
      <c r="E458" s="153" t="s">
        <v>7</v>
      </c>
      <c r="F458" s="155">
        <v>43242</v>
      </c>
      <c r="G458" s="155">
        <v>43398</v>
      </c>
      <c r="H458" s="175" t="s">
        <v>270</v>
      </c>
      <c r="I458" s="215">
        <v>485000</v>
      </c>
      <c r="J458" s="157">
        <v>485000</v>
      </c>
      <c r="K458" s="175" t="s">
        <v>270</v>
      </c>
      <c r="L458" s="176" t="s">
        <v>270</v>
      </c>
      <c r="M458" s="176" t="s">
        <v>270</v>
      </c>
      <c r="N458" s="153" t="s">
        <v>10</v>
      </c>
    </row>
    <row r="459" spans="1:14" s="47" customFormat="1" ht="370.5" customHeight="1" x14ac:dyDescent="0.25">
      <c r="A459" s="153">
        <v>14</v>
      </c>
      <c r="B459" s="153" t="s">
        <v>786</v>
      </c>
      <c r="C459" s="153" t="s">
        <v>42</v>
      </c>
      <c r="D459" s="154" t="s">
        <v>114</v>
      </c>
      <c r="E459" s="153" t="s">
        <v>5</v>
      </c>
      <c r="F459" s="156">
        <v>2018</v>
      </c>
      <c r="G459" s="156">
        <v>2018</v>
      </c>
      <c r="H459" s="175" t="s">
        <v>270</v>
      </c>
      <c r="I459" s="157">
        <v>300000</v>
      </c>
      <c r="J459" s="157">
        <v>300000</v>
      </c>
      <c r="K459" s="157">
        <v>219000</v>
      </c>
      <c r="L459" s="176">
        <f t="shared" si="26"/>
        <v>73</v>
      </c>
      <c r="M459" s="175" t="s">
        <v>270</v>
      </c>
      <c r="N459" s="153" t="s">
        <v>10</v>
      </c>
    </row>
    <row r="460" spans="1:14" s="47" customFormat="1" ht="409.5" x14ac:dyDescent="0.25">
      <c r="A460" s="153">
        <v>15</v>
      </c>
      <c r="B460" s="153" t="s">
        <v>786</v>
      </c>
      <c r="C460" s="153" t="s">
        <v>42</v>
      </c>
      <c r="D460" s="154" t="s">
        <v>115</v>
      </c>
      <c r="E460" s="153" t="s">
        <v>5</v>
      </c>
      <c r="F460" s="156">
        <v>2018</v>
      </c>
      <c r="G460" s="156">
        <v>2018</v>
      </c>
      <c r="H460" s="175" t="s">
        <v>270</v>
      </c>
      <c r="I460" s="157">
        <v>2598000</v>
      </c>
      <c r="J460" s="157">
        <v>2598000</v>
      </c>
      <c r="K460" s="157">
        <v>410000</v>
      </c>
      <c r="L460" s="176">
        <f t="shared" ref="L460:L463" si="27">K460*100/I460</f>
        <v>15.781370284834487</v>
      </c>
      <c r="M460" s="175" t="s">
        <v>270</v>
      </c>
      <c r="N460" s="153" t="s">
        <v>10</v>
      </c>
    </row>
    <row r="461" spans="1:14" s="47" customFormat="1" ht="409.5" customHeight="1" x14ac:dyDescent="0.25">
      <c r="A461" s="153">
        <v>16</v>
      </c>
      <c r="B461" s="153" t="s">
        <v>786</v>
      </c>
      <c r="C461" s="153" t="s">
        <v>42</v>
      </c>
      <c r="D461" s="154" t="s">
        <v>116</v>
      </c>
      <c r="E461" s="153" t="s">
        <v>5</v>
      </c>
      <c r="F461" s="156">
        <v>2018</v>
      </c>
      <c r="G461" s="156">
        <v>2018</v>
      </c>
      <c r="H461" s="175" t="s">
        <v>270</v>
      </c>
      <c r="I461" s="157">
        <v>750000</v>
      </c>
      <c r="J461" s="157">
        <v>750000</v>
      </c>
      <c r="K461" s="157">
        <v>584000</v>
      </c>
      <c r="L461" s="176">
        <f t="shared" si="27"/>
        <v>77.86666666666666</v>
      </c>
      <c r="M461" s="175" t="s">
        <v>270</v>
      </c>
      <c r="N461" s="153" t="s">
        <v>10</v>
      </c>
    </row>
    <row r="462" spans="1:14" s="47" customFormat="1" ht="393.75" x14ac:dyDescent="0.25">
      <c r="A462" s="153"/>
      <c r="B462" s="221" t="s">
        <v>786</v>
      </c>
      <c r="C462" s="180" t="s">
        <v>102</v>
      </c>
      <c r="D462" s="181" t="s">
        <v>442</v>
      </c>
      <c r="E462" s="153"/>
      <c r="F462" s="175"/>
      <c r="G462" s="175"/>
      <c r="H462" s="175"/>
      <c r="I462" s="157"/>
      <c r="J462" s="157"/>
      <c r="K462" s="157"/>
      <c r="L462" s="176"/>
      <c r="M462" s="175"/>
      <c r="N462" s="153"/>
    </row>
    <row r="463" spans="1:14" ht="409.5" x14ac:dyDescent="0.25">
      <c r="A463" s="153">
        <v>17</v>
      </c>
      <c r="B463" s="153" t="s">
        <v>786</v>
      </c>
      <c r="C463" s="153" t="s">
        <v>102</v>
      </c>
      <c r="D463" s="154" t="s">
        <v>418</v>
      </c>
      <c r="E463" s="153" t="s">
        <v>5</v>
      </c>
      <c r="F463" s="155">
        <v>42227</v>
      </c>
      <c r="G463" s="155">
        <v>43006</v>
      </c>
      <c r="H463" s="157">
        <v>22035000</v>
      </c>
      <c r="I463" s="157">
        <v>10200000</v>
      </c>
      <c r="J463" s="157">
        <v>32235000</v>
      </c>
      <c r="K463" s="157">
        <v>645000</v>
      </c>
      <c r="L463" s="176">
        <f t="shared" si="27"/>
        <v>6.3235294117647056</v>
      </c>
      <c r="M463" s="176">
        <v>71</v>
      </c>
      <c r="N463" s="153" t="s">
        <v>10</v>
      </c>
    </row>
    <row r="464" spans="1:14" s="47" customFormat="1" ht="409.5" x14ac:dyDescent="0.25">
      <c r="A464" s="153">
        <v>18</v>
      </c>
      <c r="B464" s="153" t="s">
        <v>786</v>
      </c>
      <c r="C464" s="153" t="s">
        <v>42</v>
      </c>
      <c r="D464" s="154" t="s">
        <v>117</v>
      </c>
      <c r="E464" s="153" t="s">
        <v>5</v>
      </c>
      <c r="F464" s="155">
        <v>43101</v>
      </c>
      <c r="G464" s="155">
        <v>43465</v>
      </c>
      <c r="H464" s="175" t="s">
        <v>270</v>
      </c>
      <c r="I464" s="157">
        <v>4000000</v>
      </c>
      <c r="J464" s="157">
        <v>4000000</v>
      </c>
      <c r="K464" s="157">
        <v>2816000</v>
      </c>
      <c r="L464" s="176">
        <f t="shared" ref="L464:L465" si="28">K464*100/I464</f>
        <v>70.400000000000006</v>
      </c>
      <c r="M464" s="175" t="s">
        <v>270</v>
      </c>
      <c r="N464" s="153" t="s">
        <v>10</v>
      </c>
    </row>
    <row r="465" spans="1:14" ht="409.5" customHeight="1" x14ac:dyDescent="0.25">
      <c r="A465" s="153">
        <v>19</v>
      </c>
      <c r="B465" s="153" t="s">
        <v>786</v>
      </c>
      <c r="C465" s="153" t="s">
        <v>42</v>
      </c>
      <c r="D465" s="154" t="s">
        <v>118</v>
      </c>
      <c r="E465" s="153" t="s">
        <v>5</v>
      </c>
      <c r="F465" s="155">
        <v>43101</v>
      </c>
      <c r="G465" s="155">
        <v>43465</v>
      </c>
      <c r="H465" s="175" t="s">
        <v>270</v>
      </c>
      <c r="I465" s="157">
        <v>3000000</v>
      </c>
      <c r="J465" s="157">
        <v>3000000</v>
      </c>
      <c r="K465" s="157">
        <v>281000</v>
      </c>
      <c r="L465" s="176">
        <f t="shared" si="28"/>
        <v>9.3666666666666671</v>
      </c>
      <c r="M465" s="175" t="s">
        <v>270</v>
      </c>
      <c r="N465" s="153" t="s">
        <v>10</v>
      </c>
    </row>
    <row r="466" spans="1:14" ht="393.75" x14ac:dyDescent="0.25">
      <c r="A466" s="180"/>
      <c r="B466" s="221" t="s">
        <v>786</v>
      </c>
      <c r="C466" s="180" t="s">
        <v>603</v>
      </c>
      <c r="D466" s="181" t="s">
        <v>442</v>
      </c>
      <c r="E466" s="180"/>
      <c r="F466" s="155"/>
      <c r="G466" s="155"/>
      <c r="H466" s="213"/>
      <c r="I466" s="213"/>
      <c r="J466" s="213"/>
      <c r="K466" s="214"/>
      <c r="L466" s="176"/>
      <c r="M466" s="175"/>
      <c r="N466" s="180"/>
    </row>
    <row r="467" spans="1:14" ht="409.5" x14ac:dyDescent="0.25">
      <c r="A467" s="153">
        <v>20</v>
      </c>
      <c r="B467" s="153" t="s">
        <v>786</v>
      </c>
      <c r="C467" s="153" t="s">
        <v>42</v>
      </c>
      <c r="D467" s="154" t="s">
        <v>496</v>
      </c>
      <c r="E467" s="153" t="s">
        <v>5</v>
      </c>
      <c r="F467" s="155">
        <v>43101</v>
      </c>
      <c r="G467" s="155">
        <v>43465</v>
      </c>
      <c r="H467" s="175" t="s">
        <v>270</v>
      </c>
      <c r="I467" s="175">
        <v>100000</v>
      </c>
      <c r="J467" s="157">
        <v>100000</v>
      </c>
      <c r="K467" s="157">
        <v>100000</v>
      </c>
      <c r="L467" s="176">
        <v>100</v>
      </c>
      <c r="M467" s="175" t="s">
        <v>270</v>
      </c>
      <c r="N467" s="153" t="s">
        <v>10</v>
      </c>
    </row>
    <row r="468" spans="1:14" ht="166.5" x14ac:dyDescent="0.25">
      <c r="A468" s="153">
        <v>1</v>
      </c>
      <c r="B468" s="153" t="s">
        <v>119</v>
      </c>
      <c r="C468" s="153" t="s">
        <v>51</v>
      </c>
      <c r="D468" s="154" t="s">
        <v>419</v>
      </c>
      <c r="E468" s="153" t="s">
        <v>41</v>
      </c>
      <c r="F468" s="155">
        <v>43101</v>
      </c>
      <c r="G468" s="155">
        <v>43465</v>
      </c>
      <c r="H468" s="175" t="s">
        <v>270</v>
      </c>
      <c r="I468" s="157">
        <v>90000</v>
      </c>
      <c r="J468" s="157">
        <v>90000</v>
      </c>
      <c r="K468" s="157">
        <v>20000</v>
      </c>
      <c r="L468" s="176">
        <f t="shared" ref="L468:L473" si="29">K468*100/I468</f>
        <v>22.222222222222221</v>
      </c>
      <c r="M468" s="176">
        <v>21</v>
      </c>
      <c r="N468" s="153" t="s">
        <v>10</v>
      </c>
    </row>
    <row r="469" spans="1:14" s="47" customFormat="1" ht="249.75" x14ac:dyDescent="0.25">
      <c r="A469" s="153">
        <v>2</v>
      </c>
      <c r="B469" s="153" t="s">
        <v>119</v>
      </c>
      <c r="C469" s="153" t="s">
        <v>51</v>
      </c>
      <c r="D469" s="154" t="s">
        <v>281</v>
      </c>
      <c r="E469" s="153" t="s">
        <v>41</v>
      </c>
      <c r="F469" s="155">
        <v>43101</v>
      </c>
      <c r="G469" s="155">
        <v>43465</v>
      </c>
      <c r="H469" s="203" t="s">
        <v>270</v>
      </c>
      <c r="I469" s="157">
        <v>2650000</v>
      </c>
      <c r="J469" s="157">
        <v>2650000</v>
      </c>
      <c r="K469" s="157">
        <v>2000000</v>
      </c>
      <c r="L469" s="176">
        <f t="shared" si="29"/>
        <v>75.471698113207552</v>
      </c>
      <c r="M469" s="176">
        <v>72</v>
      </c>
      <c r="N469" s="153" t="s">
        <v>10</v>
      </c>
    </row>
    <row r="470" spans="1:14" s="53" customFormat="1" ht="166.5" x14ac:dyDescent="0.25">
      <c r="A470" s="153">
        <v>3</v>
      </c>
      <c r="B470" s="153" t="s">
        <v>119</v>
      </c>
      <c r="C470" s="153" t="s">
        <v>51</v>
      </c>
      <c r="D470" s="154" t="s">
        <v>120</v>
      </c>
      <c r="E470" s="153" t="s">
        <v>41</v>
      </c>
      <c r="F470" s="155">
        <v>43101</v>
      </c>
      <c r="G470" s="155">
        <v>43465</v>
      </c>
      <c r="H470" s="203" t="s">
        <v>270</v>
      </c>
      <c r="I470" s="157">
        <v>2100000</v>
      </c>
      <c r="J470" s="157">
        <v>2100000</v>
      </c>
      <c r="K470" s="157">
        <v>1650000</v>
      </c>
      <c r="L470" s="176">
        <f t="shared" si="29"/>
        <v>78.571428571428569</v>
      </c>
      <c r="M470" s="176">
        <v>82</v>
      </c>
      <c r="N470" s="153" t="s">
        <v>10</v>
      </c>
    </row>
    <row r="471" spans="1:14" s="53" customFormat="1" ht="166.5" x14ac:dyDescent="0.25">
      <c r="A471" s="153">
        <v>4</v>
      </c>
      <c r="B471" s="153" t="s">
        <v>119</v>
      </c>
      <c r="C471" s="153" t="s">
        <v>51</v>
      </c>
      <c r="D471" s="154" t="s">
        <v>121</v>
      </c>
      <c r="E471" s="153" t="s">
        <v>41</v>
      </c>
      <c r="F471" s="155">
        <v>43101</v>
      </c>
      <c r="G471" s="155">
        <v>43465</v>
      </c>
      <c r="H471" s="203" t="s">
        <v>270</v>
      </c>
      <c r="I471" s="157">
        <v>2000000</v>
      </c>
      <c r="J471" s="157">
        <v>2000000</v>
      </c>
      <c r="K471" s="157">
        <v>1550000</v>
      </c>
      <c r="L471" s="176">
        <f t="shared" si="29"/>
        <v>77.5</v>
      </c>
      <c r="M471" s="176">
        <v>89</v>
      </c>
      <c r="N471" s="153" t="s">
        <v>10</v>
      </c>
    </row>
    <row r="472" spans="1:14" s="47" customFormat="1" ht="166.5" x14ac:dyDescent="0.25">
      <c r="A472" s="179">
        <v>5</v>
      </c>
      <c r="B472" s="153" t="s">
        <v>119</v>
      </c>
      <c r="C472" s="153" t="s">
        <v>51</v>
      </c>
      <c r="D472" s="154" t="s">
        <v>122</v>
      </c>
      <c r="E472" s="153" t="s">
        <v>41</v>
      </c>
      <c r="F472" s="155">
        <v>43101</v>
      </c>
      <c r="G472" s="155">
        <v>43465</v>
      </c>
      <c r="H472" s="203" t="s">
        <v>270</v>
      </c>
      <c r="I472" s="157">
        <v>800000</v>
      </c>
      <c r="J472" s="157">
        <v>800000</v>
      </c>
      <c r="K472" s="157">
        <v>800000</v>
      </c>
      <c r="L472" s="176">
        <f t="shared" si="29"/>
        <v>100</v>
      </c>
      <c r="M472" s="176">
        <v>100</v>
      </c>
      <c r="N472" s="153" t="s">
        <v>3</v>
      </c>
    </row>
    <row r="473" spans="1:14" s="47" customFormat="1" ht="166.5" x14ac:dyDescent="0.25">
      <c r="A473" s="153">
        <v>6</v>
      </c>
      <c r="B473" s="153" t="s">
        <v>119</v>
      </c>
      <c r="C473" s="153" t="s">
        <v>1</v>
      </c>
      <c r="D473" s="154" t="s">
        <v>123</v>
      </c>
      <c r="E473" s="153" t="s">
        <v>41</v>
      </c>
      <c r="F473" s="155">
        <v>43101</v>
      </c>
      <c r="G473" s="155">
        <v>43465</v>
      </c>
      <c r="H473" s="203" t="s">
        <v>270</v>
      </c>
      <c r="I473" s="157">
        <v>2038498</v>
      </c>
      <c r="J473" s="157">
        <v>2038498</v>
      </c>
      <c r="K473" s="157">
        <v>1050000</v>
      </c>
      <c r="L473" s="176">
        <f t="shared" si="29"/>
        <v>51.508512640189004</v>
      </c>
      <c r="M473" s="176">
        <v>66</v>
      </c>
      <c r="N473" s="153" t="s">
        <v>10</v>
      </c>
    </row>
    <row r="474" spans="1:14" s="47" customFormat="1" ht="166.5" x14ac:dyDescent="0.25">
      <c r="A474" s="153">
        <v>7</v>
      </c>
      <c r="B474" s="153" t="s">
        <v>119</v>
      </c>
      <c r="C474" s="153" t="s">
        <v>51</v>
      </c>
      <c r="D474" s="154" t="s">
        <v>124</v>
      </c>
      <c r="E474" s="153" t="s">
        <v>41</v>
      </c>
      <c r="F474" s="155">
        <v>43101</v>
      </c>
      <c r="G474" s="155">
        <v>43465</v>
      </c>
      <c r="H474" s="203" t="s">
        <v>270</v>
      </c>
      <c r="I474" s="157">
        <v>11862783</v>
      </c>
      <c r="J474" s="157">
        <v>11862783</v>
      </c>
      <c r="K474" s="157">
        <v>6500000</v>
      </c>
      <c r="L474" s="176">
        <f t="shared" ref="L474:L475" si="30">K474*100/I474</f>
        <v>54.793213363171191</v>
      </c>
      <c r="M474" s="176">
        <v>44</v>
      </c>
      <c r="N474" s="153" t="s">
        <v>10</v>
      </c>
    </row>
    <row r="475" spans="1:14" s="47" customFormat="1" ht="166.5" x14ac:dyDescent="0.25">
      <c r="A475" s="153">
        <v>8</v>
      </c>
      <c r="B475" s="153" t="s">
        <v>119</v>
      </c>
      <c r="C475" s="153" t="s">
        <v>1</v>
      </c>
      <c r="D475" s="154" t="s">
        <v>125</v>
      </c>
      <c r="E475" s="153" t="s">
        <v>41</v>
      </c>
      <c r="F475" s="155">
        <v>43101</v>
      </c>
      <c r="G475" s="155">
        <v>43465</v>
      </c>
      <c r="H475" s="203" t="s">
        <v>270</v>
      </c>
      <c r="I475" s="157">
        <v>2200000</v>
      </c>
      <c r="J475" s="157">
        <v>2200000</v>
      </c>
      <c r="K475" s="157">
        <v>1964000</v>
      </c>
      <c r="L475" s="176">
        <f t="shared" si="30"/>
        <v>89.272727272727266</v>
      </c>
      <c r="M475" s="176">
        <v>94</v>
      </c>
      <c r="N475" s="153" t="s">
        <v>10</v>
      </c>
    </row>
    <row r="476" spans="1:14" ht="409.5" x14ac:dyDescent="0.25">
      <c r="A476" s="153">
        <v>1</v>
      </c>
      <c r="B476" s="153" t="s">
        <v>579</v>
      </c>
      <c r="C476" s="153" t="s">
        <v>1</v>
      </c>
      <c r="D476" s="154" t="s">
        <v>282</v>
      </c>
      <c r="E476" s="153" t="s">
        <v>41</v>
      </c>
      <c r="F476" s="155" t="s">
        <v>785</v>
      </c>
      <c r="G476" s="155" t="s">
        <v>270</v>
      </c>
      <c r="H476" s="155" t="s">
        <v>270</v>
      </c>
      <c r="I476" s="157">
        <v>70000</v>
      </c>
      <c r="J476" s="157">
        <v>67000</v>
      </c>
      <c r="K476" s="155" t="s">
        <v>270</v>
      </c>
      <c r="L476" s="158" t="s">
        <v>270</v>
      </c>
      <c r="M476" s="156">
        <v>70</v>
      </c>
      <c r="N476" s="153" t="s">
        <v>10</v>
      </c>
    </row>
    <row r="477" spans="1:14" ht="409.5" x14ac:dyDescent="0.25">
      <c r="A477" s="153">
        <v>2</v>
      </c>
      <c r="B477" s="153" t="s">
        <v>579</v>
      </c>
      <c r="C477" s="153" t="s">
        <v>356</v>
      </c>
      <c r="D477" s="154" t="s">
        <v>156</v>
      </c>
      <c r="E477" s="153" t="s">
        <v>5</v>
      </c>
      <c r="F477" s="155">
        <v>42870</v>
      </c>
      <c r="G477" s="156">
        <v>2018</v>
      </c>
      <c r="H477" s="157">
        <v>500000</v>
      </c>
      <c r="I477" s="157">
        <v>1193000</v>
      </c>
      <c r="J477" s="157">
        <v>2216976</v>
      </c>
      <c r="K477" s="157">
        <v>975446</v>
      </c>
      <c r="L477" s="158">
        <f t="shared" ref="L477:L480" si="31">100*K477/I477</f>
        <v>81.764124056999165</v>
      </c>
      <c r="M477" s="156">
        <v>100</v>
      </c>
      <c r="N477" s="153" t="s">
        <v>3</v>
      </c>
    </row>
    <row r="478" spans="1:14" ht="409.5" x14ac:dyDescent="0.25">
      <c r="A478" s="153">
        <v>3</v>
      </c>
      <c r="B478" s="153" t="s">
        <v>579</v>
      </c>
      <c r="C478" s="153" t="s">
        <v>356</v>
      </c>
      <c r="D478" s="154" t="s">
        <v>435</v>
      </c>
      <c r="E478" s="153" t="s">
        <v>4</v>
      </c>
      <c r="F478" s="155">
        <v>43241</v>
      </c>
      <c r="G478" s="155">
        <v>43644</v>
      </c>
      <c r="H478" s="155" t="s">
        <v>270</v>
      </c>
      <c r="I478" s="157">
        <v>500000</v>
      </c>
      <c r="J478" s="157">
        <v>803183</v>
      </c>
      <c r="K478" s="155" t="s">
        <v>270</v>
      </c>
      <c r="L478" s="158" t="s">
        <v>270</v>
      </c>
      <c r="M478" s="156">
        <v>10</v>
      </c>
      <c r="N478" s="153" t="s">
        <v>10</v>
      </c>
    </row>
    <row r="479" spans="1:14" ht="409.5" x14ac:dyDescent="0.25">
      <c r="A479" s="153">
        <v>4</v>
      </c>
      <c r="B479" s="153" t="s">
        <v>579</v>
      </c>
      <c r="C479" s="153" t="s">
        <v>1</v>
      </c>
      <c r="D479" s="154" t="s">
        <v>436</v>
      </c>
      <c r="E479" s="153" t="s">
        <v>4</v>
      </c>
      <c r="F479" s="155">
        <v>43238</v>
      </c>
      <c r="G479" s="155">
        <v>43381</v>
      </c>
      <c r="H479" s="155" t="s">
        <v>270</v>
      </c>
      <c r="I479" s="157">
        <v>100000</v>
      </c>
      <c r="J479" s="157">
        <v>83179</v>
      </c>
      <c r="K479" s="155" t="s">
        <v>270</v>
      </c>
      <c r="L479" s="158" t="s">
        <v>270</v>
      </c>
      <c r="M479" s="156">
        <v>100</v>
      </c>
      <c r="N479" s="153" t="s">
        <v>3</v>
      </c>
    </row>
    <row r="480" spans="1:14" ht="409.5" x14ac:dyDescent="0.25">
      <c r="A480" s="153">
        <v>5</v>
      </c>
      <c r="B480" s="153" t="s">
        <v>579</v>
      </c>
      <c r="C480" s="153" t="s">
        <v>1</v>
      </c>
      <c r="D480" s="154" t="s">
        <v>437</v>
      </c>
      <c r="E480" s="153" t="s">
        <v>4</v>
      </c>
      <c r="F480" s="155" t="s">
        <v>785</v>
      </c>
      <c r="G480" s="155" t="s">
        <v>270</v>
      </c>
      <c r="H480" s="155" t="s">
        <v>270</v>
      </c>
      <c r="I480" s="157">
        <v>50000</v>
      </c>
      <c r="J480" s="157">
        <v>50000</v>
      </c>
      <c r="K480" s="157">
        <v>11800</v>
      </c>
      <c r="L480" s="158">
        <f t="shared" si="31"/>
        <v>23.6</v>
      </c>
      <c r="M480" s="156">
        <v>50</v>
      </c>
      <c r="N480" s="153" t="s">
        <v>10</v>
      </c>
    </row>
    <row r="481" spans="1:14" ht="409.5" x14ac:dyDescent="0.25">
      <c r="A481" s="153">
        <v>6</v>
      </c>
      <c r="B481" s="153" t="s">
        <v>579</v>
      </c>
      <c r="C481" s="153" t="s">
        <v>1</v>
      </c>
      <c r="D481" s="154" t="s">
        <v>438</v>
      </c>
      <c r="E481" s="153" t="s">
        <v>5</v>
      </c>
      <c r="F481" s="155" t="s">
        <v>270</v>
      </c>
      <c r="G481" s="155" t="s">
        <v>270</v>
      </c>
      <c r="H481" s="155" t="s">
        <v>270</v>
      </c>
      <c r="I481" s="157">
        <v>350000</v>
      </c>
      <c r="J481" s="157">
        <v>350000</v>
      </c>
      <c r="K481" s="155" t="s">
        <v>270</v>
      </c>
      <c r="L481" s="158" t="s">
        <v>270</v>
      </c>
      <c r="M481" s="156" t="s">
        <v>270</v>
      </c>
      <c r="N481" s="153" t="s">
        <v>56</v>
      </c>
    </row>
    <row r="482" spans="1:14" ht="409.5" x14ac:dyDescent="0.25">
      <c r="A482" s="153">
        <v>7</v>
      </c>
      <c r="B482" s="153" t="s">
        <v>579</v>
      </c>
      <c r="C482" s="153" t="s">
        <v>1</v>
      </c>
      <c r="D482" s="154" t="s">
        <v>304</v>
      </c>
      <c r="E482" s="153" t="s">
        <v>73</v>
      </c>
      <c r="F482" s="155">
        <v>42984</v>
      </c>
      <c r="G482" s="156">
        <v>2018</v>
      </c>
      <c r="H482" s="157">
        <v>38798.400000000001</v>
      </c>
      <c r="I482" s="157">
        <v>58200</v>
      </c>
      <c r="J482" s="157">
        <v>96996</v>
      </c>
      <c r="K482" s="155" t="s">
        <v>270</v>
      </c>
      <c r="L482" s="158" t="s">
        <v>270</v>
      </c>
      <c r="M482" s="156">
        <v>70</v>
      </c>
      <c r="N482" s="153" t="s">
        <v>10</v>
      </c>
    </row>
    <row r="483" spans="1:14" ht="249.75" x14ac:dyDescent="0.25">
      <c r="A483" s="160">
        <v>1</v>
      </c>
      <c r="B483" s="160" t="s">
        <v>126</v>
      </c>
      <c r="C483" s="160" t="s">
        <v>1</v>
      </c>
      <c r="D483" s="166" t="s">
        <v>127</v>
      </c>
      <c r="E483" s="160" t="s">
        <v>14</v>
      </c>
      <c r="F483" s="162">
        <v>41705</v>
      </c>
      <c r="G483" s="162">
        <v>43597</v>
      </c>
      <c r="H483" s="195">
        <v>7451621</v>
      </c>
      <c r="I483" s="164">
        <v>7044844</v>
      </c>
      <c r="J483" s="164">
        <v>10064062</v>
      </c>
      <c r="K483" s="194" t="s">
        <v>270</v>
      </c>
      <c r="L483" s="165" t="s">
        <v>270</v>
      </c>
      <c r="M483" s="207">
        <v>74</v>
      </c>
      <c r="N483" s="160" t="s">
        <v>10</v>
      </c>
    </row>
    <row r="484" spans="1:14" ht="249.75" x14ac:dyDescent="0.25">
      <c r="A484" s="160">
        <v>2</v>
      </c>
      <c r="B484" s="160" t="s">
        <v>126</v>
      </c>
      <c r="C484" s="160" t="s">
        <v>356</v>
      </c>
      <c r="D484" s="161" t="s">
        <v>128</v>
      </c>
      <c r="E484" s="160" t="s">
        <v>14</v>
      </c>
      <c r="F484" s="162">
        <v>43214</v>
      </c>
      <c r="G484" s="162">
        <v>43483</v>
      </c>
      <c r="H484" s="194" t="s">
        <v>270</v>
      </c>
      <c r="I484" s="164">
        <v>7390222</v>
      </c>
      <c r="J484" s="164">
        <v>10557460</v>
      </c>
      <c r="K484" s="194" t="s">
        <v>270</v>
      </c>
      <c r="L484" s="165" t="s">
        <v>270</v>
      </c>
      <c r="M484" s="207" t="s">
        <v>270</v>
      </c>
      <c r="N484" s="160" t="s">
        <v>10</v>
      </c>
    </row>
    <row r="485" spans="1:14" ht="249.75" x14ac:dyDescent="0.25">
      <c r="A485" s="160">
        <v>3</v>
      </c>
      <c r="B485" s="160" t="s">
        <v>126</v>
      </c>
      <c r="C485" s="160" t="s">
        <v>353</v>
      </c>
      <c r="D485" s="166" t="s">
        <v>129</v>
      </c>
      <c r="E485" s="160" t="s">
        <v>14</v>
      </c>
      <c r="F485" s="162">
        <v>41785</v>
      </c>
      <c r="G485" s="162">
        <v>43528</v>
      </c>
      <c r="H485" s="195">
        <v>745689</v>
      </c>
      <c r="I485" s="164">
        <v>927433</v>
      </c>
      <c r="J485" s="164">
        <v>1673122</v>
      </c>
      <c r="K485" s="194" t="s">
        <v>270</v>
      </c>
      <c r="L485" s="165" t="s">
        <v>270</v>
      </c>
      <c r="M485" s="165">
        <v>45</v>
      </c>
      <c r="N485" s="160" t="s">
        <v>10</v>
      </c>
    </row>
    <row r="486" spans="1:14" ht="249.75" x14ac:dyDescent="0.25">
      <c r="A486" s="160">
        <v>4</v>
      </c>
      <c r="B486" s="160" t="s">
        <v>126</v>
      </c>
      <c r="C486" s="160" t="s">
        <v>356</v>
      </c>
      <c r="D486" s="166" t="s">
        <v>143</v>
      </c>
      <c r="E486" s="160" t="s">
        <v>14</v>
      </c>
      <c r="F486" s="162">
        <v>42732</v>
      </c>
      <c r="G486" s="162">
        <v>43492</v>
      </c>
      <c r="H486" s="195">
        <v>674196</v>
      </c>
      <c r="I486" s="164">
        <v>2859129</v>
      </c>
      <c r="J486" s="164">
        <v>5718259</v>
      </c>
      <c r="K486" s="194">
        <v>316721</v>
      </c>
      <c r="L486" s="165" t="s">
        <v>270</v>
      </c>
      <c r="M486" s="165">
        <v>12</v>
      </c>
      <c r="N486" s="160" t="s">
        <v>10</v>
      </c>
    </row>
    <row r="487" spans="1:14" ht="249.75" x14ac:dyDescent="0.25">
      <c r="A487" s="160">
        <v>5</v>
      </c>
      <c r="B487" s="160" t="s">
        <v>126</v>
      </c>
      <c r="C487" s="160" t="s">
        <v>356</v>
      </c>
      <c r="D487" s="166" t="s">
        <v>320</v>
      </c>
      <c r="E487" s="160" t="s">
        <v>14</v>
      </c>
      <c r="F487" s="162">
        <v>42885</v>
      </c>
      <c r="G487" s="162">
        <v>43455</v>
      </c>
      <c r="H487" s="195">
        <v>640119</v>
      </c>
      <c r="I487" s="164">
        <v>1887315</v>
      </c>
      <c r="J487" s="164">
        <v>1887315</v>
      </c>
      <c r="K487" s="194" t="s">
        <v>270</v>
      </c>
      <c r="L487" s="165" t="s">
        <v>270</v>
      </c>
      <c r="M487" s="165">
        <v>34</v>
      </c>
      <c r="N487" s="160" t="s">
        <v>10</v>
      </c>
    </row>
    <row r="488" spans="1:14" ht="249.75" x14ac:dyDescent="0.25">
      <c r="A488" s="160">
        <v>6</v>
      </c>
      <c r="B488" s="160" t="s">
        <v>126</v>
      </c>
      <c r="C488" s="160" t="s">
        <v>356</v>
      </c>
      <c r="D488" s="166" t="s">
        <v>49</v>
      </c>
      <c r="E488" s="160" t="s">
        <v>14</v>
      </c>
      <c r="F488" s="162">
        <v>42965</v>
      </c>
      <c r="G488" s="162">
        <v>43371</v>
      </c>
      <c r="H488" s="195">
        <v>708292</v>
      </c>
      <c r="I488" s="164">
        <v>917568</v>
      </c>
      <c r="J488" s="164">
        <v>1911600</v>
      </c>
      <c r="K488" s="194" t="s">
        <v>270</v>
      </c>
      <c r="L488" s="165" t="s">
        <v>270</v>
      </c>
      <c r="M488" s="165">
        <v>37</v>
      </c>
      <c r="N488" s="160" t="s">
        <v>10</v>
      </c>
    </row>
    <row r="489" spans="1:14" ht="249.75" x14ac:dyDescent="0.25">
      <c r="A489" s="160">
        <v>7</v>
      </c>
      <c r="B489" s="160" t="s">
        <v>126</v>
      </c>
      <c r="C489" s="160" t="s">
        <v>1</v>
      </c>
      <c r="D489" s="166" t="s">
        <v>617</v>
      </c>
      <c r="E489" s="160" t="s">
        <v>14</v>
      </c>
      <c r="F489" s="162">
        <v>43301</v>
      </c>
      <c r="G489" s="162">
        <v>43505</v>
      </c>
      <c r="H489" s="194" t="s">
        <v>270</v>
      </c>
      <c r="I489" s="164">
        <v>75872</v>
      </c>
      <c r="J489" s="164">
        <v>151744</v>
      </c>
      <c r="K489" s="194">
        <v>88694</v>
      </c>
      <c r="L489" s="165">
        <v>58</v>
      </c>
      <c r="M489" s="207">
        <v>58</v>
      </c>
      <c r="N489" s="160" t="s">
        <v>10</v>
      </c>
    </row>
    <row r="490" spans="1:14" ht="249.75" x14ac:dyDescent="0.25">
      <c r="A490" s="160">
        <v>8</v>
      </c>
      <c r="B490" s="160" t="s">
        <v>126</v>
      </c>
      <c r="C490" s="160" t="s">
        <v>33</v>
      </c>
      <c r="D490" s="166" t="s">
        <v>618</v>
      </c>
      <c r="E490" s="160" t="s">
        <v>14</v>
      </c>
      <c r="F490" s="162">
        <v>43294</v>
      </c>
      <c r="G490" s="162">
        <v>43688</v>
      </c>
      <c r="H490" s="194" t="s">
        <v>270</v>
      </c>
      <c r="I490" s="164">
        <v>682978</v>
      </c>
      <c r="J490" s="164">
        <v>1365955</v>
      </c>
      <c r="K490" s="194" t="s">
        <v>270</v>
      </c>
      <c r="L490" s="165" t="s">
        <v>270</v>
      </c>
      <c r="M490" s="207" t="s">
        <v>270</v>
      </c>
      <c r="N490" s="160" t="s">
        <v>10</v>
      </c>
    </row>
    <row r="491" spans="1:14" ht="249.75" x14ac:dyDescent="0.25">
      <c r="A491" s="160">
        <v>9</v>
      </c>
      <c r="B491" s="160" t="s">
        <v>126</v>
      </c>
      <c r="C491" s="160" t="s">
        <v>33</v>
      </c>
      <c r="D491" s="166" t="s">
        <v>619</v>
      </c>
      <c r="E491" s="160" t="s">
        <v>14</v>
      </c>
      <c r="F491" s="162">
        <v>43297</v>
      </c>
      <c r="G491" s="162">
        <v>43713</v>
      </c>
      <c r="H491" s="194" t="s">
        <v>270</v>
      </c>
      <c r="I491" s="164">
        <v>472859</v>
      </c>
      <c r="J491" s="164">
        <v>945717</v>
      </c>
      <c r="K491" s="194" t="s">
        <v>270</v>
      </c>
      <c r="L491" s="165" t="s">
        <v>270</v>
      </c>
      <c r="M491" s="207" t="s">
        <v>270</v>
      </c>
      <c r="N491" s="160" t="s">
        <v>10</v>
      </c>
    </row>
    <row r="492" spans="1:14" ht="249.75" x14ac:dyDescent="0.25">
      <c r="A492" s="160">
        <v>10</v>
      </c>
      <c r="B492" s="160" t="s">
        <v>126</v>
      </c>
      <c r="C492" s="160" t="s">
        <v>356</v>
      </c>
      <c r="D492" s="166" t="s">
        <v>620</v>
      </c>
      <c r="E492" s="160" t="s">
        <v>14</v>
      </c>
      <c r="F492" s="162">
        <v>43318</v>
      </c>
      <c r="G492" s="162">
        <v>44089</v>
      </c>
      <c r="H492" s="194" t="s">
        <v>270</v>
      </c>
      <c r="I492" s="164">
        <v>3180690</v>
      </c>
      <c r="J492" s="164">
        <v>10602300</v>
      </c>
      <c r="K492" s="194" t="s">
        <v>270</v>
      </c>
      <c r="L492" s="165" t="s">
        <v>270</v>
      </c>
      <c r="M492" s="165" t="s">
        <v>270</v>
      </c>
      <c r="N492" s="160" t="s">
        <v>10</v>
      </c>
    </row>
    <row r="493" spans="1:14" ht="249.75" x14ac:dyDescent="0.25">
      <c r="A493" s="160">
        <v>11</v>
      </c>
      <c r="B493" s="160" t="s">
        <v>126</v>
      </c>
      <c r="C493" s="160" t="s">
        <v>356</v>
      </c>
      <c r="D493" s="166" t="s">
        <v>621</v>
      </c>
      <c r="E493" s="160" t="s">
        <v>14</v>
      </c>
      <c r="F493" s="162">
        <v>43311</v>
      </c>
      <c r="G493" s="162">
        <v>43542</v>
      </c>
      <c r="H493" s="194" t="s">
        <v>270</v>
      </c>
      <c r="I493" s="164">
        <v>127534</v>
      </c>
      <c r="J493" s="164">
        <v>255069</v>
      </c>
      <c r="K493" s="194" t="s">
        <v>270</v>
      </c>
      <c r="L493" s="165" t="s">
        <v>270</v>
      </c>
      <c r="M493" s="165" t="s">
        <v>270</v>
      </c>
      <c r="N493" s="160" t="s">
        <v>10</v>
      </c>
    </row>
    <row r="494" spans="1:14" ht="249.75" x14ac:dyDescent="0.25">
      <c r="A494" s="160">
        <v>1</v>
      </c>
      <c r="B494" s="160" t="s">
        <v>131</v>
      </c>
      <c r="C494" s="160" t="s">
        <v>31</v>
      </c>
      <c r="D494" s="166" t="s">
        <v>465</v>
      </c>
      <c r="E494" s="160" t="s">
        <v>7</v>
      </c>
      <c r="F494" s="160" t="s">
        <v>270</v>
      </c>
      <c r="G494" s="160" t="s">
        <v>270</v>
      </c>
      <c r="H494" s="195">
        <v>2814506</v>
      </c>
      <c r="I494" s="164">
        <v>3500000</v>
      </c>
      <c r="J494" s="164">
        <v>3500000</v>
      </c>
      <c r="K494" s="194">
        <v>3000000</v>
      </c>
      <c r="L494" s="158">
        <f t="shared" ref="L494:L498" si="32">100*K494/I494</f>
        <v>85.714285714285708</v>
      </c>
      <c r="M494" s="165">
        <v>95</v>
      </c>
      <c r="N494" s="160" t="s">
        <v>10</v>
      </c>
    </row>
    <row r="495" spans="1:14" ht="249.75" x14ac:dyDescent="0.25">
      <c r="A495" s="160">
        <v>2</v>
      </c>
      <c r="B495" s="160" t="s">
        <v>131</v>
      </c>
      <c r="C495" s="160" t="s">
        <v>31</v>
      </c>
      <c r="D495" s="166" t="s">
        <v>132</v>
      </c>
      <c r="E495" s="160" t="s">
        <v>7</v>
      </c>
      <c r="F495" s="160" t="s">
        <v>270</v>
      </c>
      <c r="G495" s="160" t="s">
        <v>270</v>
      </c>
      <c r="H495" s="195">
        <v>174100</v>
      </c>
      <c r="I495" s="164">
        <v>4501200</v>
      </c>
      <c r="J495" s="164">
        <v>4501200</v>
      </c>
      <c r="K495" s="164">
        <v>4501200</v>
      </c>
      <c r="L495" s="158">
        <v>100</v>
      </c>
      <c r="M495" s="165">
        <v>90</v>
      </c>
      <c r="N495" s="160" t="s">
        <v>10</v>
      </c>
    </row>
    <row r="496" spans="1:14" s="47" customFormat="1" ht="249.75" x14ac:dyDescent="0.25">
      <c r="A496" s="160">
        <v>3</v>
      </c>
      <c r="B496" s="160" t="s">
        <v>131</v>
      </c>
      <c r="C496" s="160" t="s">
        <v>356</v>
      </c>
      <c r="D496" s="166" t="s">
        <v>155</v>
      </c>
      <c r="E496" s="160" t="s">
        <v>7</v>
      </c>
      <c r="F496" s="160" t="s">
        <v>270</v>
      </c>
      <c r="G496" s="160" t="s">
        <v>270</v>
      </c>
      <c r="H496" s="160" t="s">
        <v>270</v>
      </c>
      <c r="I496" s="164">
        <v>6000000</v>
      </c>
      <c r="J496" s="164">
        <v>6000000</v>
      </c>
      <c r="K496" s="163" t="s">
        <v>270</v>
      </c>
      <c r="L496" s="158" t="s">
        <v>270</v>
      </c>
      <c r="M496" s="160" t="s">
        <v>270</v>
      </c>
      <c r="N496" s="160" t="s">
        <v>10</v>
      </c>
    </row>
    <row r="497" spans="1:14" s="47" customFormat="1" ht="249.75" x14ac:dyDescent="0.25">
      <c r="A497" s="160">
        <v>4</v>
      </c>
      <c r="B497" s="160" t="s">
        <v>131</v>
      </c>
      <c r="C497" s="160" t="s">
        <v>356</v>
      </c>
      <c r="D497" s="166" t="s">
        <v>321</v>
      </c>
      <c r="E497" s="160" t="s">
        <v>7</v>
      </c>
      <c r="F497" s="210" t="s">
        <v>270</v>
      </c>
      <c r="G497" s="160" t="s">
        <v>270</v>
      </c>
      <c r="H497" s="160" t="s">
        <v>270</v>
      </c>
      <c r="I497" s="164">
        <v>2099000</v>
      </c>
      <c r="J497" s="164">
        <v>2099000</v>
      </c>
      <c r="K497" s="164">
        <v>1538000</v>
      </c>
      <c r="L497" s="158">
        <f t="shared" si="32"/>
        <v>73.272987136731771</v>
      </c>
      <c r="M497" s="160">
        <v>73</v>
      </c>
      <c r="N497" s="160" t="s">
        <v>10</v>
      </c>
    </row>
    <row r="498" spans="1:14" s="47" customFormat="1" ht="249.75" x14ac:dyDescent="0.25">
      <c r="A498" s="160">
        <v>5</v>
      </c>
      <c r="B498" s="160" t="s">
        <v>131</v>
      </c>
      <c r="C498" s="160" t="s">
        <v>1</v>
      </c>
      <c r="D498" s="166" t="s">
        <v>334</v>
      </c>
      <c r="E498" s="160" t="s">
        <v>7</v>
      </c>
      <c r="F498" s="210" t="s">
        <v>270</v>
      </c>
      <c r="G498" s="160" t="s">
        <v>270</v>
      </c>
      <c r="H498" s="163" t="s">
        <v>270</v>
      </c>
      <c r="I498" s="164">
        <v>1153000</v>
      </c>
      <c r="J498" s="164">
        <v>1153000</v>
      </c>
      <c r="K498" s="164">
        <v>461000</v>
      </c>
      <c r="L498" s="158">
        <f t="shared" si="32"/>
        <v>39.982653946227231</v>
      </c>
      <c r="M498" s="160">
        <v>40</v>
      </c>
      <c r="N498" s="160" t="s">
        <v>10</v>
      </c>
    </row>
    <row r="499" spans="1:14" s="47" customFormat="1" ht="249.75" x14ac:dyDescent="0.25">
      <c r="A499" s="160">
        <v>6</v>
      </c>
      <c r="B499" s="160" t="s">
        <v>131</v>
      </c>
      <c r="C499" s="160" t="s">
        <v>33</v>
      </c>
      <c r="D499" s="166" t="s">
        <v>335</v>
      </c>
      <c r="E499" s="160" t="s">
        <v>7</v>
      </c>
      <c r="F499" s="210">
        <v>43050</v>
      </c>
      <c r="G499" s="160" t="s">
        <v>270</v>
      </c>
      <c r="H499" s="160" t="s">
        <v>270</v>
      </c>
      <c r="I499" s="195">
        <v>18000000</v>
      </c>
      <c r="J499" s="164">
        <v>18000000</v>
      </c>
      <c r="K499" s="163" t="s">
        <v>270</v>
      </c>
      <c r="L499" s="158" t="s">
        <v>270</v>
      </c>
      <c r="M499" s="160" t="s">
        <v>270</v>
      </c>
      <c r="N499" s="160" t="s">
        <v>10</v>
      </c>
    </row>
    <row r="500" spans="1:14" s="47" customFormat="1" ht="333" x14ac:dyDescent="0.25">
      <c r="A500" s="160">
        <v>1</v>
      </c>
      <c r="B500" s="160" t="s">
        <v>133</v>
      </c>
      <c r="C500" s="160" t="s">
        <v>31</v>
      </c>
      <c r="D500" s="166" t="s">
        <v>322</v>
      </c>
      <c r="E500" s="160" t="s">
        <v>58</v>
      </c>
      <c r="F500" s="210">
        <v>42997</v>
      </c>
      <c r="G500" s="162">
        <v>43739</v>
      </c>
      <c r="H500" s="194" t="s">
        <v>270</v>
      </c>
      <c r="I500" s="164">
        <v>3096500</v>
      </c>
      <c r="J500" s="164">
        <v>3096500</v>
      </c>
      <c r="K500" s="194" t="s">
        <v>270</v>
      </c>
      <c r="L500" s="163" t="s">
        <v>270</v>
      </c>
      <c r="M500" s="165">
        <v>30</v>
      </c>
      <c r="N500" s="160" t="s">
        <v>10</v>
      </c>
    </row>
    <row r="501" spans="1:14" s="47" customFormat="1" ht="333" x14ac:dyDescent="0.25">
      <c r="A501" s="160">
        <v>2</v>
      </c>
      <c r="B501" s="160" t="s">
        <v>133</v>
      </c>
      <c r="C501" s="160" t="s">
        <v>1</v>
      </c>
      <c r="D501" s="166" t="s">
        <v>284</v>
      </c>
      <c r="E501" s="160" t="s">
        <v>58</v>
      </c>
      <c r="F501" s="210">
        <v>42870</v>
      </c>
      <c r="G501" s="162">
        <v>43041</v>
      </c>
      <c r="H501" s="194" t="s">
        <v>270</v>
      </c>
      <c r="I501" s="216">
        <v>1037342</v>
      </c>
      <c r="J501" s="216">
        <v>1037342</v>
      </c>
      <c r="K501" s="194" t="s">
        <v>270</v>
      </c>
      <c r="L501" s="163" t="s">
        <v>270</v>
      </c>
      <c r="M501" s="165">
        <v>80</v>
      </c>
      <c r="N501" s="160" t="s">
        <v>10</v>
      </c>
    </row>
    <row r="502" spans="1:14" ht="333" x14ac:dyDescent="0.25">
      <c r="A502" s="160">
        <v>3</v>
      </c>
      <c r="B502" s="160" t="s">
        <v>133</v>
      </c>
      <c r="C502" s="160" t="s">
        <v>31</v>
      </c>
      <c r="D502" s="166" t="s">
        <v>647</v>
      </c>
      <c r="E502" s="160" t="s">
        <v>58</v>
      </c>
      <c r="F502" s="210">
        <v>43297</v>
      </c>
      <c r="G502" s="162">
        <v>43420</v>
      </c>
      <c r="H502" s="194" t="s">
        <v>270</v>
      </c>
      <c r="I502" s="216">
        <v>1590050</v>
      </c>
      <c r="J502" s="216">
        <v>1590050</v>
      </c>
      <c r="K502" s="194" t="s">
        <v>270</v>
      </c>
      <c r="L502" s="163" t="s">
        <v>270</v>
      </c>
      <c r="M502" s="165">
        <v>10</v>
      </c>
      <c r="N502" s="160" t="s">
        <v>10</v>
      </c>
    </row>
    <row r="503" spans="1:14" ht="333" x14ac:dyDescent="0.25">
      <c r="A503" s="160">
        <v>4</v>
      </c>
      <c r="B503" s="160" t="s">
        <v>133</v>
      </c>
      <c r="C503" s="160" t="s">
        <v>356</v>
      </c>
      <c r="D503" s="166" t="s">
        <v>648</v>
      </c>
      <c r="E503" s="160" t="s">
        <v>58</v>
      </c>
      <c r="F503" s="210">
        <v>43339</v>
      </c>
      <c r="G503" s="162">
        <v>43449</v>
      </c>
      <c r="H503" s="194" t="s">
        <v>270</v>
      </c>
      <c r="I503" s="216">
        <v>928000</v>
      </c>
      <c r="J503" s="216">
        <v>928000</v>
      </c>
      <c r="K503" s="194" t="s">
        <v>270</v>
      </c>
      <c r="L503" s="163" t="s">
        <v>270</v>
      </c>
      <c r="M503" s="165">
        <v>15</v>
      </c>
      <c r="N503" s="160" t="s">
        <v>10</v>
      </c>
    </row>
    <row r="504" spans="1:14" ht="333" x14ac:dyDescent="0.25">
      <c r="A504" s="160">
        <v>5</v>
      </c>
      <c r="B504" s="160" t="s">
        <v>133</v>
      </c>
      <c r="C504" s="160" t="s">
        <v>356</v>
      </c>
      <c r="D504" s="166" t="s">
        <v>134</v>
      </c>
      <c r="E504" s="160" t="s">
        <v>58</v>
      </c>
      <c r="F504" s="162">
        <v>42621</v>
      </c>
      <c r="G504" s="210">
        <v>43189</v>
      </c>
      <c r="H504" s="194" t="s">
        <v>270</v>
      </c>
      <c r="I504" s="164" t="s">
        <v>182</v>
      </c>
      <c r="J504" s="164">
        <v>17750000</v>
      </c>
      <c r="K504" s="194" t="s">
        <v>270</v>
      </c>
      <c r="L504" s="163" t="s">
        <v>270</v>
      </c>
      <c r="M504" s="165">
        <v>85</v>
      </c>
      <c r="N504" s="160" t="s">
        <v>10</v>
      </c>
    </row>
    <row r="505" spans="1:14" ht="333" x14ac:dyDescent="0.25">
      <c r="A505" s="160">
        <v>6</v>
      </c>
      <c r="B505" s="160" t="s">
        <v>133</v>
      </c>
      <c r="C505" s="160" t="s">
        <v>356</v>
      </c>
      <c r="D505" s="166" t="s">
        <v>128</v>
      </c>
      <c r="E505" s="160" t="s">
        <v>58</v>
      </c>
      <c r="F505" s="162">
        <v>43167</v>
      </c>
      <c r="G505" s="210">
        <v>43593</v>
      </c>
      <c r="H505" s="194" t="s">
        <v>270</v>
      </c>
      <c r="I505" s="164">
        <v>4200000</v>
      </c>
      <c r="J505" s="164">
        <v>10550000</v>
      </c>
      <c r="K505" s="163" t="s">
        <v>270</v>
      </c>
      <c r="L505" s="163" t="s">
        <v>270</v>
      </c>
      <c r="M505" s="165">
        <v>45</v>
      </c>
      <c r="N505" s="160" t="s">
        <v>10</v>
      </c>
    </row>
    <row r="506" spans="1:14" ht="333" x14ac:dyDescent="0.25">
      <c r="A506" s="153">
        <v>1</v>
      </c>
      <c r="B506" s="153" t="s">
        <v>135</v>
      </c>
      <c r="C506" s="153" t="s">
        <v>356</v>
      </c>
      <c r="D506" s="154" t="s">
        <v>298</v>
      </c>
      <c r="E506" s="153" t="s">
        <v>5</v>
      </c>
      <c r="F506" s="155">
        <v>43069</v>
      </c>
      <c r="G506" s="155">
        <v>43617</v>
      </c>
      <c r="H506" s="175" t="s">
        <v>270</v>
      </c>
      <c r="I506" s="157">
        <v>8320000</v>
      </c>
      <c r="J506" s="157">
        <v>8320000</v>
      </c>
      <c r="K506" s="175" t="s">
        <v>270</v>
      </c>
      <c r="L506" s="158" t="s">
        <v>270</v>
      </c>
      <c r="M506" s="175">
        <v>30</v>
      </c>
      <c r="N506" s="153" t="s">
        <v>10</v>
      </c>
    </row>
    <row r="507" spans="1:14" ht="409.5" x14ac:dyDescent="0.25">
      <c r="A507" s="153">
        <v>1</v>
      </c>
      <c r="B507" s="153" t="s">
        <v>181</v>
      </c>
      <c r="C507" s="153" t="s">
        <v>31</v>
      </c>
      <c r="D507" s="154" t="s">
        <v>180</v>
      </c>
      <c r="E507" s="153" t="s">
        <v>47</v>
      </c>
      <c r="F507" s="155">
        <v>42615</v>
      </c>
      <c r="G507" s="155">
        <v>43622</v>
      </c>
      <c r="H507" s="157">
        <v>4608009</v>
      </c>
      <c r="I507" s="175" t="s">
        <v>270</v>
      </c>
      <c r="J507" s="157">
        <v>4486969</v>
      </c>
      <c r="K507" s="203" t="s">
        <v>270</v>
      </c>
      <c r="L507" s="158" t="s">
        <v>270</v>
      </c>
      <c r="M507" s="176">
        <v>60</v>
      </c>
      <c r="N507" s="153" t="s">
        <v>10</v>
      </c>
    </row>
    <row r="508" spans="1:14" ht="333" x14ac:dyDescent="0.25">
      <c r="A508" s="153">
        <v>2</v>
      </c>
      <c r="B508" s="153" t="s">
        <v>181</v>
      </c>
      <c r="C508" s="153" t="s">
        <v>31</v>
      </c>
      <c r="D508" s="154" t="s">
        <v>330</v>
      </c>
      <c r="E508" s="153" t="s">
        <v>8</v>
      </c>
      <c r="F508" s="155">
        <v>43013</v>
      </c>
      <c r="G508" s="155">
        <v>43442</v>
      </c>
      <c r="H508" s="157">
        <v>64000</v>
      </c>
      <c r="I508" s="157">
        <v>407320</v>
      </c>
      <c r="J508" s="157">
        <v>634058</v>
      </c>
      <c r="K508" s="157">
        <v>245250</v>
      </c>
      <c r="L508" s="158">
        <f t="shared" ref="L508" si="33">100*K508/I508</f>
        <v>60.21064519296867</v>
      </c>
      <c r="M508" s="176">
        <v>45</v>
      </c>
      <c r="N508" s="153" t="s">
        <v>10</v>
      </c>
    </row>
    <row r="509" spans="1:14" ht="333" x14ac:dyDescent="0.25">
      <c r="A509" s="153">
        <v>3</v>
      </c>
      <c r="B509" s="153" t="s">
        <v>181</v>
      </c>
      <c r="C509" s="153" t="s">
        <v>31</v>
      </c>
      <c r="D509" s="154" t="s">
        <v>476</v>
      </c>
      <c r="E509" s="153" t="s">
        <v>8</v>
      </c>
      <c r="F509" s="155">
        <v>43214</v>
      </c>
      <c r="G509" s="155">
        <v>43384</v>
      </c>
      <c r="H509" s="175" t="s">
        <v>270</v>
      </c>
      <c r="I509" s="157">
        <v>198172</v>
      </c>
      <c r="J509" s="157">
        <v>122665</v>
      </c>
      <c r="K509" s="203" t="s">
        <v>270</v>
      </c>
      <c r="L509" s="158" t="s">
        <v>270</v>
      </c>
      <c r="M509" s="176">
        <v>60</v>
      </c>
      <c r="N509" s="153" t="s">
        <v>10</v>
      </c>
    </row>
    <row r="510" spans="1:14" ht="381.75" customHeight="1" x14ac:dyDescent="0.25">
      <c r="A510" s="153">
        <v>1</v>
      </c>
      <c r="B510" s="153" t="s">
        <v>136</v>
      </c>
      <c r="C510" s="153" t="s">
        <v>1</v>
      </c>
      <c r="D510" s="154" t="s">
        <v>137</v>
      </c>
      <c r="E510" s="153" t="s">
        <v>5</v>
      </c>
      <c r="F510" s="155">
        <v>42607</v>
      </c>
      <c r="G510" s="155">
        <v>43116</v>
      </c>
      <c r="H510" s="205">
        <v>1454393</v>
      </c>
      <c r="I510" s="157">
        <v>25606</v>
      </c>
      <c r="J510" s="157">
        <v>1479999</v>
      </c>
      <c r="K510" s="157">
        <v>5669</v>
      </c>
      <c r="L510" s="158">
        <f t="shared" ref="L510" si="34">100*K510/I510</f>
        <v>22.139342341638677</v>
      </c>
      <c r="M510" s="176">
        <v>99</v>
      </c>
      <c r="N510" s="153" t="s">
        <v>10</v>
      </c>
    </row>
    <row r="511" spans="1:14" ht="385.5" customHeight="1" x14ac:dyDescent="0.25">
      <c r="A511" s="153">
        <v>2</v>
      </c>
      <c r="B511" s="153" t="s">
        <v>136</v>
      </c>
      <c r="C511" s="153" t="s">
        <v>1</v>
      </c>
      <c r="D511" s="154" t="s">
        <v>283</v>
      </c>
      <c r="E511" s="153" t="s">
        <v>5</v>
      </c>
      <c r="F511" s="155">
        <v>42761</v>
      </c>
      <c r="G511" s="155">
        <v>43145</v>
      </c>
      <c r="H511" s="205">
        <v>277070</v>
      </c>
      <c r="I511" s="157">
        <v>36125</v>
      </c>
      <c r="J511" s="157">
        <v>313195</v>
      </c>
      <c r="K511" s="157">
        <v>36125</v>
      </c>
      <c r="L511" s="158">
        <f t="shared" ref="L511" si="35">100*K511/I511</f>
        <v>100</v>
      </c>
      <c r="M511" s="176">
        <v>99</v>
      </c>
      <c r="N511" s="153" t="s">
        <v>10</v>
      </c>
    </row>
    <row r="512" spans="1:14" ht="276" customHeight="1" x14ac:dyDescent="0.25">
      <c r="A512" s="153">
        <v>3</v>
      </c>
      <c r="B512" s="153" t="s">
        <v>136</v>
      </c>
      <c r="C512" s="153" t="s">
        <v>1</v>
      </c>
      <c r="D512" s="154" t="s">
        <v>649</v>
      </c>
      <c r="E512" s="153" t="s">
        <v>650</v>
      </c>
      <c r="F512" s="155">
        <v>43200</v>
      </c>
      <c r="G512" s="155">
        <v>43596</v>
      </c>
      <c r="H512" s="203" t="s">
        <v>270</v>
      </c>
      <c r="I512" s="157">
        <v>1020397</v>
      </c>
      <c r="J512" s="157">
        <v>1020397</v>
      </c>
      <c r="K512" s="175" t="s">
        <v>270</v>
      </c>
      <c r="L512" s="158" t="s">
        <v>270</v>
      </c>
      <c r="M512" s="176" t="s">
        <v>270</v>
      </c>
      <c r="N512" s="153" t="s">
        <v>10</v>
      </c>
    </row>
    <row r="513" spans="1:30" ht="294.75" customHeight="1" x14ac:dyDescent="0.25">
      <c r="A513" s="153">
        <v>1</v>
      </c>
      <c r="B513" s="153" t="s">
        <v>138</v>
      </c>
      <c r="C513" s="153" t="s">
        <v>139</v>
      </c>
      <c r="D513" s="154" t="s">
        <v>151</v>
      </c>
      <c r="E513" s="153" t="s">
        <v>75</v>
      </c>
      <c r="F513" s="155">
        <v>42871</v>
      </c>
      <c r="G513" s="155">
        <v>43296</v>
      </c>
      <c r="H513" s="157">
        <v>1000000</v>
      </c>
      <c r="I513" s="157">
        <v>2700000</v>
      </c>
      <c r="J513" s="157">
        <v>3700000</v>
      </c>
      <c r="K513" s="157">
        <v>2311777</v>
      </c>
      <c r="L513" s="175">
        <f>K513*100/I513</f>
        <v>85.621370370370371</v>
      </c>
      <c r="M513" s="175">
        <v>98</v>
      </c>
      <c r="N513" s="153" t="s">
        <v>10</v>
      </c>
    </row>
    <row r="514" spans="1:30" s="47" customFormat="1" ht="264.75" customHeight="1" x14ac:dyDescent="0.25">
      <c r="A514" s="153">
        <v>2</v>
      </c>
      <c r="B514" s="153" t="s">
        <v>138</v>
      </c>
      <c r="C514" s="153" t="s">
        <v>139</v>
      </c>
      <c r="D514" s="154" t="s">
        <v>359</v>
      </c>
      <c r="E514" s="153" t="s">
        <v>14</v>
      </c>
      <c r="F514" s="175" t="s">
        <v>270</v>
      </c>
      <c r="G514" s="175" t="s">
        <v>270</v>
      </c>
      <c r="H514" s="157">
        <v>2000</v>
      </c>
      <c r="I514" s="157">
        <v>5300000</v>
      </c>
      <c r="J514" s="157">
        <v>53000000</v>
      </c>
      <c r="K514" s="175" t="s">
        <v>270</v>
      </c>
      <c r="L514" s="175" t="s">
        <v>270</v>
      </c>
      <c r="M514" s="175" t="s">
        <v>270</v>
      </c>
      <c r="N514" s="153" t="s">
        <v>56</v>
      </c>
    </row>
    <row r="515" spans="1:30" s="47" customFormat="1" ht="287.25" customHeight="1" x14ac:dyDescent="0.25">
      <c r="A515" s="153">
        <v>3</v>
      </c>
      <c r="B515" s="153" t="s">
        <v>138</v>
      </c>
      <c r="C515" s="153" t="s">
        <v>139</v>
      </c>
      <c r="D515" s="154" t="s">
        <v>140</v>
      </c>
      <c r="E515" s="153" t="s">
        <v>47</v>
      </c>
      <c r="F515" s="175" t="s">
        <v>270</v>
      </c>
      <c r="G515" s="175" t="s">
        <v>270</v>
      </c>
      <c r="H515" s="157">
        <v>2000</v>
      </c>
      <c r="I515" s="157">
        <v>2000</v>
      </c>
      <c r="J515" s="157">
        <v>11000000</v>
      </c>
      <c r="K515" s="175" t="s">
        <v>270</v>
      </c>
      <c r="L515" s="175" t="s">
        <v>270</v>
      </c>
      <c r="M515" s="175" t="s">
        <v>270</v>
      </c>
      <c r="N515" s="153" t="s">
        <v>38</v>
      </c>
    </row>
    <row r="516" spans="1:30" s="47" customFormat="1" ht="268.5" customHeight="1" x14ac:dyDescent="0.25">
      <c r="A516" s="153">
        <v>4</v>
      </c>
      <c r="B516" s="153" t="s">
        <v>138</v>
      </c>
      <c r="C516" s="153" t="s">
        <v>139</v>
      </c>
      <c r="D516" s="154" t="s">
        <v>360</v>
      </c>
      <c r="E516" s="153" t="s">
        <v>75</v>
      </c>
      <c r="F516" s="175" t="s">
        <v>270</v>
      </c>
      <c r="G516" s="175" t="s">
        <v>270</v>
      </c>
      <c r="H516" s="175" t="s">
        <v>270</v>
      </c>
      <c r="I516" s="157">
        <v>322000</v>
      </c>
      <c r="J516" s="157">
        <v>73500000</v>
      </c>
      <c r="K516" s="175" t="s">
        <v>270</v>
      </c>
      <c r="L516" s="175" t="s">
        <v>270</v>
      </c>
      <c r="M516" s="175" t="s">
        <v>270</v>
      </c>
      <c r="N516" s="153" t="s">
        <v>38</v>
      </c>
    </row>
    <row r="517" spans="1:30" s="47" customFormat="1" ht="276" customHeight="1" x14ac:dyDescent="0.25">
      <c r="A517" s="153">
        <v>5</v>
      </c>
      <c r="B517" s="153" t="s">
        <v>138</v>
      </c>
      <c r="C517" s="153" t="s">
        <v>139</v>
      </c>
      <c r="D517" s="154" t="s">
        <v>361</v>
      </c>
      <c r="E517" s="153" t="s">
        <v>14</v>
      </c>
      <c r="F517" s="175" t="s">
        <v>270</v>
      </c>
      <c r="G517" s="175" t="s">
        <v>270</v>
      </c>
      <c r="H517" s="175" t="s">
        <v>270</v>
      </c>
      <c r="I517" s="157">
        <v>2000</v>
      </c>
      <c r="J517" s="157">
        <v>3000000</v>
      </c>
      <c r="K517" s="175" t="s">
        <v>270</v>
      </c>
      <c r="L517" s="175" t="s">
        <v>270</v>
      </c>
      <c r="M517" s="175" t="s">
        <v>270</v>
      </c>
      <c r="N517" s="153" t="s">
        <v>103</v>
      </c>
    </row>
    <row r="518" spans="1:30" s="47" customFormat="1" ht="249.75" x14ac:dyDescent="0.25">
      <c r="A518" s="153">
        <v>6</v>
      </c>
      <c r="B518" s="153" t="s">
        <v>138</v>
      </c>
      <c r="C518" s="153" t="s">
        <v>139</v>
      </c>
      <c r="D518" s="154" t="s">
        <v>362</v>
      </c>
      <c r="E518" s="153" t="s">
        <v>14</v>
      </c>
      <c r="F518" s="175" t="s">
        <v>270</v>
      </c>
      <c r="G518" s="175" t="s">
        <v>270</v>
      </c>
      <c r="H518" s="175" t="s">
        <v>270</v>
      </c>
      <c r="I518" s="157">
        <v>2000</v>
      </c>
      <c r="J518" s="157">
        <v>6500000</v>
      </c>
      <c r="K518" s="175" t="s">
        <v>270</v>
      </c>
      <c r="L518" s="175" t="s">
        <v>270</v>
      </c>
      <c r="M518" s="175" t="s">
        <v>270</v>
      </c>
      <c r="N518" s="153" t="s">
        <v>38</v>
      </c>
    </row>
    <row r="519" spans="1:30" s="47" customFormat="1" ht="291" customHeight="1" x14ac:dyDescent="0.25">
      <c r="A519" s="153">
        <v>7</v>
      </c>
      <c r="B519" s="153" t="s">
        <v>138</v>
      </c>
      <c r="C519" s="153" t="s">
        <v>139</v>
      </c>
      <c r="D519" s="154" t="s">
        <v>363</v>
      </c>
      <c r="E519" s="153" t="s">
        <v>6</v>
      </c>
      <c r="F519" s="175" t="s">
        <v>270</v>
      </c>
      <c r="G519" s="175" t="s">
        <v>270</v>
      </c>
      <c r="H519" s="175" t="s">
        <v>270</v>
      </c>
      <c r="I519" s="157">
        <v>2000</v>
      </c>
      <c r="J519" s="157">
        <v>11000000</v>
      </c>
      <c r="K519" s="175" t="s">
        <v>270</v>
      </c>
      <c r="L519" s="175" t="s">
        <v>270</v>
      </c>
      <c r="M519" s="175" t="s">
        <v>270</v>
      </c>
      <c r="N519" s="153" t="s">
        <v>38</v>
      </c>
    </row>
    <row r="520" spans="1:30" s="47" customFormat="1" ht="276" customHeight="1" x14ac:dyDescent="0.25">
      <c r="A520" s="153">
        <v>8</v>
      </c>
      <c r="B520" s="153" t="s">
        <v>138</v>
      </c>
      <c r="C520" s="153" t="s">
        <v>139</v>
      </c>
      <c r="D520" s="154" t="s">
        <v>366</v>
      </c>
      <c r="E520" s="153" t="s">
        <v>6</v>
      </c>
      <c r="F520" s="175" t="s">
        <v>270</v>
      </c>
      <c r="G520" s="175" t="s">
        <v>270</v>
      </c>
      <c r="H520" s="175" t="s">
        <v>270</v>
      </c>
      <c r="I520" s="157">
        <v>2000</v>
      </c>
      <c r="J520" s="157">
        <v>10000000</v>
      </c>
      <c r="K520" s="175" t="s">
        <v>270</v>
      </c>
      <c r="L520" s="175" t="s">
        <v>270</v>
      </c>
      <c r="M520" s="175" t="s">
        <v>270</v>
      </c>
      <c r="N520" s="153" t="s">
        <v>103</v>
      </c>
    </row>
    <row r="521" spans="1:30" s="47" customFormat="1" ht="287.25" customHeight="1" x14ac:dyDescent="0.25">
      <c r="A521" s="153">
        <v>9</v>
      </c>
      <c r="B521" s="153" t="s">
        <v>138</v>
      </c>
      <c r="C521" s="153" t="s">
        <v>139</v>
      </c>
      <c r="D521" s="154" t="s">
        <v>365</v>
      </c>
      <c r="E521" s="153" t="s">
        <v>8</v>
      </c>
      <c r="F521" s="175" t="s">
        <v>270</v>
      </c>
      <c r="G521" s="175" t="s">
        <v>270</v>
      </c>
      <c r="H521" s="175" t="s">
        <v>270</v>
      </c>
      <c r="I521" s="157">
        <v>2000</v>
      </c>
      <c r="J521" s="157">
        <v>13000000</v>
      </c>
      <c r="K521" s="175" t="s">
        <v>270</v>
      </c>
      <c r="L521" s="175" t="s">
        <v>270</v>
      </c>
      <c r="M521" s="175" t="s">
        <v>270</v>
      </c>
      <c r="N521" s="153" t="s">
        <v>38</v>
      </c>
    </row>
    <row r="522" spans="1:30" s="47" customFormat="1" ht="268.5" customHeight="1" x14ac:dyDescent="0.25">
      <c r="A522" s="153">
        <v>10</v>
      </c>
      <c r="B522" s="153" t="s">
        <v>138</v>
      </c>
      <c r="C522" s="153" t="s">
        <v>139</v>
      </c>
      <c r="D522" s="154" t="s">
        <v>367</v>
      </c>
      <c r="E522" s="153" t="s">
        <v>5</v>
      </c>
      <c r="F522" s="175" t="s">
        <v>270</v>
      </c>
      <c r="G522" s="175" t="s">
        <v>270</v>
      </c>
      <c r="H522" s="175" t="s">
        <v>270</v>
      </c>
      <c r="I522" s="157">
        <v>150000</v>
      </c>
      <c r="J522" s="157">
        <v>1250000</v>
      </c>
      <c r="K522" s="175" t="s">
        <v>270</v>
      </c>
      <c r="L522" s="175" t="s">
        <v>270</v>
      </c>
      <c r="M522" s="175" t="s">
        <v>270</v>
      </c>
      <c r="N522" s="153" t="s">
        <v>103</v>
      </c>
    </row>
    <row r="523" spans="1:30" s="47" customFormat="1" ht="249.75" x14ac:dyDescent="0.25">
      <c r="A523" s="153">
        <v>11</v>
      </c>
      <c r="B523" s="153" t="s">
        <v>138</v>
      </c>
      <c r="C523" s="153" t="s">
        <v>139</v>
      </c>
      <c r="D523" s="154" t="s">
        <v>368</v>
      </c>
      <c r="E523" s="153" t="s">
        <v>8</v>
      </c>
      <c r="F523" s="175" t="s">
        <v>270</v>
      </c>
      <c r="G523" s="175" t="s">
        <v>270</v>
      </c>
      <c r="H523" s="175" t="s">
        <v>270</v>
      </c>
      <c r="I523" s="157">
        <v>150000</v>
      </c>
      <c r="J523" s="157">
        <v>1250000</v>
      </c>
      <c r="K523" s="175" t="s">
        <v>270</v>
      </c>
      <c r="L523" s="175" t="s">
        <v>270</v>
      </c>
      <c r="M523" s="175" t="s">
        <v>270</v>
      </c>
      <c r="N523" s="153" t="s">
        <v>103</v>
      </c>
    </row>
    <row r="524" spans="1:30" s="47" customFormat="1" ht="249.75" x14ac:dyDescent="0.25">
      <c r="A524" s="153">
        <v>12</v>
      </c>
      <c r="B524" s="153" t="s">
        <v>138</v>
      </c>
      <c r="C524" s="153" t="s">
        <v>139</v>
      </c>
      <c r="D524" s="154" t="s">
        <v>364</v>
      </c>
      <c r="E524" s="153" t="s">
        <v>692</v>
      </c>
      <c r="F524" s="175" t="s">
        <v>270</v>
      </c>
      <c r="G524" s="175" t="s">
        <v>270</v>
      </c>
      <c r="H524" s="157">
        <v>50000</v>
      </c>
      <c r="I524" s="157">
        <v>100000</v>
      </c>
      <c r="J524" s="157">
        <v>2300000</v>
      </c>
      <c r="K524" s="175" t="s">
        <v>270</v>
      </c>
      <c r="L524" s="175" t="s">
        <v>270</v>
      </c>
      <c r="M524" s="175" t="s">
        <v>270</v>
      </c>
      <c r="N524" s="153" t="s">
        <v>38</v>
      </c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</row>
    <row r="525" spans="1:30" s="47" customFormat="1" ht="249.75" x14ac:dyDescent="0.25">
      <c r="A525" s="153">
        <v>1</v>
      </c>
      <c r="B525" s="153" t="s">
        <v>141</v>
      </c>
      <c r="C525" s="153" t="s">
        <v>33</v>
      </c>
      <c r="D525" s="154" t="s">
        <v>148</v>
      </c>
      <c r="E525" s="153" t="s">
        <v>5</v>
      </c>
      <c r="F525" s="155">
        <v>42359</v>
      </c>
      <c r="G525" s="155">
        <v>43377</v>
      </c>
      <c r="H525" s="157">
        <v>1805314</v>
      </c>
      <c r="I525" s="157">
        <v>502641</v>
      </c>
      <c r="J525" s="157">
        <v>2307956</v>
      </c>
      <c r="K525" s="157">
        <v>497631</v>
      </c>
      <c r="L525" s="158">
        <f t="shared" ref="L525:L549" si="36">100*K525/I525</f>
        <v>99.003264755561119</v>
      </c>
      <c r="M525" s="159">
        <v>95</v>
      </c>
      <c r="N525" s="153" t="s">
        <v>10</v>
      </c>
      <c r="U525" s="58"/>
      <c r="V525" s="58"/>
      <c r="W525" s="59"/>
      <c r="X525" s="58"/>
      <c r="Y525" s="58"/>
      <c r="Z525" s="58"/>
      <c r="AA525" s="58"/>
      <c r="AB525" s="58"/>
      <c r="AC525" s="58"/>
      <c r="AD525" s="58"/>
    </row>
    <row r="526" spans="1:30" s="47" customFormat="1" ht="249.75" x14ac:dyDescent="0.25">
      <c r="A526" s="153">
        <v>2</v>
      </c>
      <c r="B526" s="153" t="s">
        <v>141</v>
      </c>
      <c r="C526" s="153" t="s">
        <v>33</v>
      </c>
      <c r="D526" s="154" t="s">
        <v>651</v>
      </c>
      <c r="E526" s="153" t="s">
        <v>5</v>
      </c>
      <c r="F526" s="155">
        <v>42927</v>
      </c>
      <c r="G526" s="155">
        <v>43100</v>
      </c>
      <c r="H526" s="157">
        <v>130198</v>
      </c>
      <c r="I526" s="157">
        <v>151867</v>
      </c>
      <c r="J526" s="157">
        <v>282065</v>
      </c>
      <c r="K526" s="157">
        <v>99102</v>
      </c>
      <c r="L526" s="158">
        <f t="shared" si="36"/>
        <v>65.255783020669398</v>
      </c>
      <c r="M526" s="159">
        <v>100</v>
      </c>
      <c r="N526" s="153" t="s">
        <v>3</v>
      </c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</row>
    <row r="527" spans="1:30" s="47" customFormat="1" ht="249.75" x14ac:dyDescent="0.25">
      <c r="A527" s="153">
        <v>3</v>
      </c>
      <c r="B527" s="153" t="s">
        <v>141</v>
      </c>
      <c r="C527" s="153" t="s">
        <v>33</v>
      </c>
      <c r="D527" s="154" t="s">
        <v>652</v>
      </c>
      <c r="E527" s="153" t="s">
        <v>5</v>
      </c>
      <c r="F527" s="155">
        <v>42920</v>
      </c>
      <c r="G527" s="155">
        <v>43344</v>
      </c>
      <c r="H527" s="175" t="s">
        <v>270</v>
      </c>
      <c r="I527" s="157">
        <v>591430</v>
      </c>
      <c r="J527" s="157">
        <v>591430</v>
      </c>
      <c r="K527" s="157">
        <v>140349</v>
      </c>
      <c r="L527" s="158">
        <f t="shared" si="36"/>
        <v>23.730449926449452</v>
      </c>
      <c r="M527" s="159">
        <v>100</v>
      </c>
      <c r="N527" s="153" t="s">
        <v>3</v>
      </c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</row>
    <row r="528" spans="1:30" s="47" customFormat="1" ht="249.75" x14ac:dyDescent="0.25">
      <c r="A528" s="153">
        <v>4</v>
      </c>
      <c r="B528" s="153" t="s">
        <v>141</v>
      </c>
      <c r="C528" s="153" t="s">
        <v>33</v>
      </c>
      <c r="D528" s="154" t="s">
        <v>653</v>
      </c>
      <c r="E528" s="153" t="s">
        <v>5</v>
      </c>
      <c r="F528" s="155">
        <v>42906</v>
      </c>
      <c r="G528" s="155">
        <v>43482</v>
      </c>
      <c r="H528" s="157">
        <v>87077</v>
      </c>
      <c r="I528" s="157">
        <v>417109</v>
      </c>
      <c r="J528" s="157">
        <v>504186</v>
      </c>
      <c r="K528" s="157">
        <v>187512</v>
      </c>
      <c r="L528" s="158">
        <f t="shared" si="36"/>
        <v>44.955155606807814</v>
      </c>
      <c r="M528" s="159">
        <v>55</v>
      </c>
      <c r="N528" s="153" t="s">
        <v>10</v>
      </c>
    </row>
    <row r="529" spans="1:14" s="47" customFormat="1" ht="249.75" x14ac:dyDescent="0.25">
      <c r="A529" s="153">
        <v>5</v>
      </c>
      <c r="B529" s="153" t="s">
        <v>141</v>
      </c>
      <c r="C529" s="153" t="s">
        <v>33</v>
      </c>
      <c r="D529" s="154" t="s">
        <v>654</v>
      </c>
      <c r="E529" s="153" t="s">
        <v>5</v>
      </c>
      <c r="F529" s="155">
        <v>42921</v>
      </c>
      <c r="G529" s="155">
        <v>43286</v>
      </c>
      <c r="H529" s="157">
        <v>114255</v>
      </c>
      <c r="I529" s="157">
        <v>180907</v>
      </c>
      <c r="J529" s="157">
        <v>295161</v>
      </c>
      <c r="K529" s="157">
        <v>172656</v>
      </c>
      <c r="L529" s="158">
        <f t="shared" si="36"/>
        <v>95.439093014642879</v>
      </c>
      <c r="M529" s="159">
        <v>100</v>
      </c>
      <c r="N529" s="153" t="s">
        <v>3</v>
      </c>
    </row>
    <row r="530" spans="1:14" s="47" customFormat="1" ht="249.75" x14ac:dyDescent="0.25">
      <c r="A530" s="153">
        <v>6</v>
      </c>
      <c r="B530" s="153" t="s">
        <v>141</v>
      </c>
      <c r="C530" s="153" t="s">
        <v>33</v>
      </c>
      <c r="D530" s="154" t="s">
        <v>655</v>
      </c>
      <c r="E530" s="153" t="s">
        <v>5</v>
      </c>
      <c r="F530" s="155">
        <v>42969</v>
      </c>
      <c r="G530" s="155">
        <v>43370</v>
      </c>
      <c r="H530" s="157">
        <v>279541</v>
      </c>
      <c r="I530" s="157">
        <v>1399555</v>
      </c>
      <c r="J530" s="157">
        <v>1679096</v>
      </c>
      <c r="K530" s="157">
        <v>1323467</v>
      </c>
      <c r="L530" s="158">
        <f t="shared" si="36"/>
        <v>94.563414799704191</v>
      </c>
      <c r="M530" s="159">
        <v>100</v>
      </c>
      <c r="N530" s="153" t="s">
        <v>3</v>
      </c>
    </row>
    <row r="531" spans="1:14" s="47" customFormat="1" ht="249.75" x14ac:dyDescent="0.25">
      <c r="A531" s="153">
        <v>7</v>
      </c>
      <c r="B531" s="153" t="s">
        <v>141</v>
      </c>
      <c r="C531" s="153" t="s">
        <v>33</v>
      </c>
      <c r="D531" s="154" t="s">
        <v>332</v>
      </c>
      <c r="E531" s="153" t="s">
        <v>7</v>
      </c>
      <c r="F531" s="155">
        <v>43073</v>
      </c>
      <c r="G531" s="155">
        <v>43195</v>
      </c>
      <c r="H531" s="157">
        <v>343429</v>
      </c>
      <c r="I531" s="157">
        <v>248357</v>
      </c>
      <c r="J531" s="157">
        <v>591786</v>
      </c>
      <c r="K531" s="157">
        <v>223331</v>
      </c>
      <c r="L531" s="158">
        <f t="shared" si="36"/>
        <v>89.923376429897289</v>
      </c>
      <c r="M531" s="159">
        <v>100</v>
      </c>
      <c r="N531" s="153" t="s">
        <v>3</v>
      </c>
    </row>
    <row r="532" spans="1:14" s="47" customFormat="1" ht="249.75" x14ac:dyDescent="0.25">
      <c r="A532" s="153">
        <v>8</v>
      </c>
      <c r="B532" s="153" t="s">
        <v>141</v>
      </c>
      <c r="C532" s="153" t="s">
        <v>33</v>
      </c>
      <c r="D532" s="154" t="s">
        <v>656</v>
      </c>
      <c r="E532" s="153" t="s">
        <v>5</v>
      </c>
      <c r="F532" s="155">
        <v>43159</v>
      </c>
      <c r="G532" s="155">
        <v>43174</v>
      </c>
      <c r="H532" s="175" t="s">
        <v>270</v>
      </c>
      <c r="I532" s="157">
        <v>286799</v>
      </c>
      <c r="J532" s="157">
        <v>286799</v>
      </c>
      <c r="K532" s="157">
        <v>286799</v>
      </c>
      <c r="L532" s="158">
        <f t="shared" si="36"/>
        <v>100</v>
      </c>
      <c r="M532" s="159">
        <v>100</v>
      </c>
      <c r="N532" s="153" t="s">
        <v>3</v>
      </c>
    </row>
    <row r="533" spans="1:14" s="47" customFormat="1" ht="264.75" customHeight="1" x14ac:dyDescent="0.25">
      <c r="A533" s="153">
        <v>9</v>
      </c>
      <c r="B533" s="153" t="s">
        <v>141</v>
      </c>
      <c r="C533" s="153" t="s">
        <v>33</v>
      </c>
      <c r="D533" s="154" t="s">
        <v>657</v>
      </c>
      <c r="E533" s="153" t="s">
        <v>5</v>
      </c>
      <c r="F533" s="155">
        <v>43080</v>
      </c>
      <c r="G533" s="155">
        <v>43191</v>
      </c>
      <c r="H533" s="175" t="s">
        <v>270</v>
      </c>
      <c r="I533" s="157">
        <v>383520</v>
      </c>
      <c r="J533" s="157">
        <v>383520</v>
      </c>
      <c r="K533" s="157">
        <v>378406</v>
      </c>
      <c r="L533" s="158">
        <f t="shared" si="36"/>
        <v>98.666562369628707</v>
      </c>
      <c r="M533" s="159">
        <v>100</v>
      </c>
      <c r="N533" s="153" t="s">
        <v>3</v>
      </c>
    </row>
    <row r="534" spans="1:14" s="47" customFormat="1" ht="257.25" customHeight="1" x14ac:dyDescent="0.25">
      <c r="A534" s="153">
        <v>10</v>
      </c>
      <c r="B534" s="153" t="s">
        <v>141</v>
      </c>
      <c r="C534" s="153" t="s">
        <v>33</v>
      </c>
      <c r="D534" s="154" t="s">
        <v>420</v>
      </c>
      <c r="E534" s="153" t="s">
        <v>9</v>
      </c>
      <c r="F534" s="155">
        <v>43132</v>
      </c>
      <c r="G534" s="155">
        <v>43313</v>
      </c>
      <c r="H534" s="175" t="s">
        <v>270</v>
      </c>
      <c r="I534" s="157">
        <v>316607</v>
      </c>
      <c r="J534" s="157">
        <v>316607</v>
      </c>
      <c r="K534" s="157">
        <v>192847</v>
      </c>
      <c r="L534" s="158">
        <f t="shared" si="36"/>
        <v>60.910529457655706</v>
      </c>
      <c r="M534" s="159">
        <v>65</v>
      </c>
      <c r="N534" s="153" t="s">
        <v>10</v>
      </c>
    </row>
    <row r="535" spans="1:14" s="47" customFormat="1" ht="249.75" x14ac:dyDescent="0.25">
      <c r="A535" s="153">
        <v>11</v>
      </c>
      <c r="B535" s="153" t="s">
        <v>141</v>
      </c>
      <c r="C535" s="153" t="s">
        <v>33</v>
      </c>
      <c r="D535" s="154" t="s">
        <v>658</v>
      </c>
      <c r="E535" s="153" t="s">
        <v>5</v>
      </c>
      <c r="F535" s="155" t="s">
        <v>659</v>
      </c>
      <c r="G535" s="155">
        <v>43350</v>
      </c>
      <c r="H535" s="175" t="s">
        <v>270</v>
      </c>
      <c r="I535" s="157">
        <v>38350</v>
      </c>
      <c r="J535" s="157">
        <v>38350</v>
      </c>
      <c r="K535" s="175" t="s">
        <v>270</v>
      </c>
      <c r="L535" s="158" t="s">
        <v>270</v>
      </c>
      <c r="M535" s="159">
        <v>100</v>
      </c>
      <c r="N535" s="153" t="s">
        <v>3</v>
      </c>
    </row>
    <row r="536" spans="1:14" s="47" customFormat="1" ht="249.75" x14ac:dyDescent="0.25">
      <c r="A536" s="153">
        <v>12</v>
      </c>
      <c r="B536" s="153" t="s">
        <v>141</v>
      </c>
      <c r="C536" s="153" t="s">
        <v>33</v>
      </c>
      <c r="D536" s="154" t="s">
        <v>149</v>
      </c>
      <c r="E536" s="153" t="s">
        <v>7</v>
      </c>
      <c r="F536" s="155">
        <v>42285</v>
      </c>
      <c r="G536" s="155">
        <v>43424</v>
      </c>
      <c r="H536" s="175" t="s">
        <v>270</v>
      </c>
      <c r="I536" s="157">
        <v>108560</v>
      </c>
      <c r="J536" s="157">
        <v>108560</v>
      </c>
      <c r="K536" s="175" t="s">
        <v>270</v>
      </c>
      <c r="L536" s="158" t="s">
        <v>270</v>
      </c>
      <c r="M536" s="159">
        <v>60</v>
      </c>
      <c r="N536" s="153" t="s">
        <v>10</v>
      </c>
    </row>
    <row r="537" spans="1:14" s="47" customFormat="1" ht="249.75" x14ac:dyDescent="0.25">
      <c r="A537" s="153">
        <v>13</v>
      </c>
      <c r="B537" s="153" t="s">
        <v>141</v>
      </c>
      <c r="C537" s="153" t="s">
        <v>33</v>
      </c>
      <c r="D537" s="154" t="s">
        <v>660</v>
      </c>
      <c r="E537" s="153" t="s">
        <v>5</v>
      </c>
      <c r="F537" s="155">
        <v>42282</v>
      </c>
      <c r="G537" s="155">
        <v>43379</v>
      </c>
      <c r="H537" s="175" t="s">
        <v>270</v>
      </c>
      <c r="I537" s="157">
        <v>3233</v>
      </c>
      <c r="J537" s="157">
        <v>3233</v>
      </c>
      <c r="K537" s="175" t="s">
        <v>270</v>
      </c>
      <c r="L537" s="158" t="s">
        <v>270</v>
      </c>
      <c r="M537" s="159">
        <v>80</v>
      </c>
      <c r="N537" s="153" t="s">
        <v>10</v>
      </c>
    </row>
    <row r="538" spans="1:14" s="47" customFormat="1" ht="249.75" x14ac:dyDescent="0.25">
      <c r="A538" s="153">
        <v>14</v>
      </c>
      <c r="B538" s="153" t="s">
        <v>141</v>
      </c>
      <c r="C538" s="153" t="s">
        <v>33</v>
      </c>
      <c r="D538" s="154" t="s">
        <v>150</v>
      </c>
      <c r="E538" s="153" t="s">
        <v>8</v>
      </c>
      <c r="F538" s="155">
        <v>42282</v>
      </c>
      <c r="G538" s="155">
        <v>43379</v>
      </c>
      <c r="H538" s="175" t="s">
        <v>270</v>
      </c>
      <c r="I538" s="157">
        <v>71130</v>
      </c>
      <c r="J538" s="157">
        <v>71130</v>
      </c>
      <c r="K538" s="175" t="s">
        <v>270</v>
      </c>
      <c r="L538" s="158" t="s">
        <v>270</v>
      </c>
      <c r="M538" s="159">
        <v>80</v>
      </c>
      <c r="N538" s="153" t="s">
        <v>10</v>
      </c>
    </row>
    <row r="539" spans="1:14" s="47" customFormat="1" ht="249.75" x14ac:dyDescent="0.25">
      <c r="A539" s="153">
        <v>15</v>
      </c>
      <c r="B539" s="153" t="s">
        <v>141</v>
      </c>
      <c r="C539" s="153" t="s">
        <v>33</v>
      </c>
      <c r="D539" s="154" t="s">
        <v>661</v>
      </c>
      <c r="E539" s="153" t="s">
        <v>5</v>
      </c>
      <c r="F539" s="155">
        <v>42299</v>
      </c>
      <c r="G539" s="155">
        <v>43438</v>
      </c>
      <c r="H539" s="157">
        <v>66851</v>
      </c>
      <c r="I539" s="157">
        <v>48788</v>
      </c>
      <c r="J539" s="157">
        <v>115639</v>
      </c>
      <c r="K539" s="175" t="s">
        <v>270</v>
      </c>
      <c r="L539" s="158" t="s">
        <v>270</v>
      </c>
      <c r="M539" s="159">
        <v>80</v>
      </c>
      <c r="N539" s="153" t="s">
        <v>10</v>
      </c>
    </row>
    <row r="540" spans="1:14" s="47" customFormat="1" ht="249.75" x14ac:dyDescent="0.25">
      <c r="A540" s="153">
        <v>16</v>
      </c>
      <c r="B540" s="153" t="s">
        <v>141</v>
      </c>
      <c r="C540" s="153" t="s">
        <v>33</v>
      </c>
      <c r="D540" s="154" t="s">
        <v>662</v>
      </c>
      <c r="E540" s="153" t="s">
        <v>5</v>
      </c>
      <c r="F540" s="155">
        <v>41443</v>
      </c>
      <c r="G540" s="155">
        <v>43280</v>
      </c>
      <c r="H540" s="175" t="s">
        <v>270</v>
      </c>
      <c r="I540" s="157">
        <v>16992</v>
      </c>
      <c r="J540" s="157">
        <v>16992</v>
      </c>
      <c r="K540" s="157">
        <v>16992</v>
      </c>
      <c r="L540" s="158">
        <f t="shared" si="36"/>
        <v>100</v>
      </c>
      <c r="M540" s="159">
        <v>100</v>
      </c>
      <c r="N540" s="153" t="s">
        <v>3</v>
      </c>
    </row>
    <row r="541" spans="1:14" s="47" customFormat="1" ht="249.75" x14ac:dyDescent="0.25">
      <c r="A541" s="153">
        <v>17</v>
      </c>
      <c r="B541" s="153" t="s">
        <v>141</v>
      </c>
      <c r="C541" s="153" t="s">
        <v>33</v>
      </c>
      <c r="D541" s="154" t="s">
        <v>421</v>
      </c>
      <c r="E541" s="153" t="s">
        <v>5</v>
      </c>
      <c r="F541" s="155" t="s">
        <v>270</v>
      </c>
      <c r="G541" s="155" t="s">
        <v>270</v>
      </c>
      <c r="H541" s="175" t="s">
        <v>270</v>
      </c>
      <c r="I541" s="157">
        <v>47200</v>
      </c>
      <c r="J541" s="157">
        <v>47200</v>
      </c>
      <c r="K541" s="175" t="s">
        <v>270</v>
      </c>
      <c r="L541" s="158" t="s">
        <v>270</v>
      </c>
      <c r="M541" s="159" t="s">
        <v>270</v>
      </c>
      <c r="N541" s="153" t="s">
        <v>56</v>
      </c>
    </row>
    <row r="542" spans="1:14" s="47" customFormat="1" ht="249.75" x14ac:dyDescent="0.25">
      <c r="A542" s="153">
        <v>18</v>
      </c>
      <c r="B542" s="153" t="s">
        <v>141</v>
      </c>
      <c r="C542" s="153" t="s">
        <v>33</v>
      </c>
      <c r="D542" s="154" t="s">
        <v>663</v>
      </c>
      <c r="E542" s="153" t="s">
        <v>5</v>
      </c>
      <c r="F542" s="155" t="s">
        <v>270</v>
      </c>
      <c r="G542" s="155" t="s">
        <v>270</v>
      </c>
      <c r="H542" s="175" t="s">
        <v>270</v>
      </c>
      <c r="I542" s="157">
        <v>1180000</v>
      </c>
      <c r="J542" s="157">
        <v>1180000</v>
      </c>
      <c r="K542" s="175" t="s">
        <v>270</v>
      </c>
      <c r="L542" s="158" t="s">
        <v>270</v>
      </c>
      <c r="M542" s="159" t="s">
        <v>270</v>
      </c>
      <c r="N542" s="153" t="s">
        <v>56</v>
      </c>
    </row>
    <row r="543" spans="1:14" s="47" customFormat="1" ht="249.75" x14ac:dyDescent="0.25">
      <c r="A543" s="153">
        <v>19</v>
      </c>
      <c r="B543" s="153" t="s">
        <v>141</v>
      </c>
      <c r="C543" s="153" t="s">
        <v>33</v>
      </c>
      <c r="D543" s="154" t="s">
        <v>664</v>
      </c>
      <c r="E543" s="153" t="s">
        <v>5</v>
      </c>
      <c r="F543" s="155" t="s">
        <v>270</v>
      </c>
      <c r="G543" s="155" t="s">
        <v>270</v>
      </c>
      <c r="H543" s="175" t="s">
        <v>270</v>
      </c>
      <c r="I543" s="157">
        <v>354000</v>
      </c>
      <c r="J543" s="157">
        <v>354000</v>
      </c>
      <c r="K543" s="175" t="s">
        <v>270</v>
      </c>
      <c r="L543" s="158" t="s">
        <v>270</v>
      </c>
      <c r="M543" s="159" t="s">
        <v>270</v>
      </c>
      <c r="N543" s="153" t="s">
        <v>56</v>
      </c>
    </row>
    <row r="544" spans="1:14" s="47" customFormat="1" ht="249.75" x14ac:dyDescent="0.25">
      <c r="A544" s="153">
        <v>20</v>
      </c>
      <c r="B544" s="153" t="s">
        <v>141</v>
      </c>
      <c r="C544" s="153" t="s">
        <v>33</v>
      </c>
      <c r="D544" s="154" t="s">
        <v>665</v>
      </c>
      <c r="E544" s="153" t="s">
        <v>4</v>
      </c>
      <c r="F544" s="155" t="s">
        <v>270</v>
      </c>
      <c r="G544" s="155" t="s">
        <v>270</v>
      </c>
      <c r="H544" s="175" t="s">
        <v>270</v>
      </c>
      <c r="I544" s="157">
        <v>370000</v>
      </c>
      <c r="J544" s="157">
        <v>370000</v>
      </c>
      <c r="K544" s="175" t="s">
        <v>270</v>
      </c>
      <c r="L544" s="158" t="s">
        <v>270</v>
      </c>
      <c r="M544" s="159" t="s">
        <v>270</v>
      </c>
      <c r="N544" s="153" t="s">
        <v>56</v>
      </c>
    </row>
    <row r="545" spans="1:14" s="47" customFormat="1" ht="249.75" x14ac:dyDescent="0.25">
      <c r="A545" s="153">
        <v>21</v>
      </c>
      <c r="B545" s="153" t="s">
        <v>141</v>
      </c>
      <c r="C545" s="153" t="s">
        <v>1</v>
      </c>
      <c r="D545" s="154" t="s">
        <v>666</v>
      </c>
      <c r="E545" s="153" t="s">
        <v>8</v>
      </c>
      <c r="F545" s="155" t="s">
        <v>270</v>
      </c>
      <c r="G545" s="155" t="s">
        <v>270</v>
      </c>
      <c r="H545" s="175" t="s">
        <v>270</v>
      </c>
      <c r="I545" s="157">
        <v>1770000</v>
      </c>
      <c r="J545" s="157">
        <v>1770000</v>
      </c>
      <c r="K545" s="175" t="s">
        <v>270</v>
      </c>
      <c r="L545" s="158" t="s">
        <v>270</v>
      </c>
      <c r="M545" s="159" t="s">
        <v>270</v>
      </c>
      <c r="N545" s="153" t="s">
        <v>56</v>
      </c>
    </row>
    <row r="546" spans="1:14" ht="249.75" x14ac:dyDescent="0.25">
      <c r="A546" s="153">
        <v>22</v>
      </c>
      <c r="B546" s="153" t="s">
        <v>141</v>
      </c>
      <c r="C546" s="153" t="s">
        <v>33</v>
      </c>
      <c r="D546" s="154" t="s">
        <v>422</v>
      </c>
      <c r="E546" s="153" t="s">
        <v>8</v>
      </c>
      <c r="F546" s="155" t="s">
        <v>270</v>
      </c>
      <c r="G546" s="155" t="s">
        <v>270</v>
      </c>
      <c r="H546" s="175" t="s">
        <v>270</v>
      </c>
      <c r="I546" s="157">
        <v>59000</v>
      </c>
      <c r="J546" s="157">
        <v>59000</v>
      </c>
      <c r="K546" s="175" t="s">
        <v>270</v>
      </c>
      <c r="L546" s="158" t="s">
        <v>270</v>
      </c>
      <c r="M546" s="159" t="s">
        <v>270</v>
      </c>
      <c r="N546" s="153" t="s">
        <v>56</v>
      </c>
    </row>
    <row r="547" spans="1:14" ht="249.75" x14ac:dyDescent="0.25">
      <c r="A547" s="153">
        <v>23</v>
      </c>
      <c r="B547" s="153" t="s">
        <v>141</v>
      </c>
      <c r="C547" s="153" t="s">
        <v>33</v>
      </c>
      <c r="D547" s="154" t="s">
        <v>667</v>
      </c>
      <c r="E547" s="153" t="s">
        <v>7</v>
      </c>
      <c r="F547" s="155" t="s">
        <v>270</v>
      </c>
      <c r="G547" s="155" t="s">
        <v>270</v>
      </c>
      <c r="H547" s="175" t="s">
        <v>270</v>
      </c>
      <c r="I547" s="157">
        <v>1770000</v>
      </c>
      <c r="J547" s="157">
        <v>1770000</v>
      </c>
      <c r="K547" s="175" t="s">
        <v>270</v>
      </c>
      <c r="L547" s="158" t="s">
        <v>270</v>
      </c>
      <c r="M547" s="159" t="s">
        <v>270</v>
      </c>
      <c r="N547" s="153" t="s">
        <v>56</v>
      </c>
    </row>
    <row r="548" spans="1:14" s="47" customFormat="1" ht="249.75" x14ac:dyDescent="0.25">
      <c r="A548" s="153">
        <v>24</v>
      </c>
      <c r="B548" s="153" t="s">
        <v>141</v>
      </c>
      <c r="C548" s="153" t="s">
        <v>33</v>
      </c>
      <c r="D548" s="154" t="s">
        <v>668</v>
      </c>
      <c r="E548" s="153" t="s">
        <v>32</v>
      </c>
      <c r="F548" s="155">
        <v>43147</v>
      </c>
      <c r="G548" s="155">
        <v>43328</v>
      </c>
      <c r="H548" s="175" t="s">
        <v>270</v>
      </c>
      <c r="I548" s="157">
        <v>24356</v>
      </c>
      <c r="J548" s="157">
        <v>24356</v>
      </c>
      <c r="K548" s="157">
        <v>24356</v>
      </c>
      <c r="L548" s="158">
        <f t="shared" si="36"/>
        <v>100</v>
      </c>
      <c r="M548" s="159">
        <v>100</v>
      </c>
      <c r="N548" s="153" t="s">
        <v>3</v>
      </c>
    </row>
    <row r="549" spans="1:14" s="47" customFormat="1" ht="249.75" x14ac:dyDescent="0.25">
      <c r="A549" s="153">
        <v>25</v>
      </c>
      <c r="B549" s="153" t="s">
        <v>141</v>
      </c>
      <c r="C549" s="153" t="s">
        <v>33</v>
      </c>
      <c r="D549" s="154" t="s">
        <v>669</v>
      </c>
      <c r="E549" s="153" t="s">
        <v>58</v>
      </c>
      <c r="F549" s="155">
        <v>43147</v>
      </c>
      <c r="G549" s="155">
        <v>43328</v>
      </c>
      <c r="H549" s="175" t="s">
        <v>270</v>
      </c>
      <c r="I549" s="157">
        <v>26821</v>
      </c>
      <c r="J549" s="157">
        <v>26821</v>
      </c>
      <c r="K549" s="157">
        <v>26821</v>
      </c>
      <c r="L549" s="158">
        <f t="shared" si="36"/>
        <v>100</v>
      </c>
      <c r="M549" s="159">
        <v>100</v>
      </c>
      <c r="N549" s="153" t="s">
        <v>3</v>
      </c>
    </row>
    <row r="550" spans="1:14" s="47" customFormat="1" ht="249.75" x14ac:dyDescent="0.25">
      <c r="A550" s="153">
        <v>26</v>
      </c>
      <c r="B550" s="153" t="s">
        <v>141</v>
      </c>
      <c r="C550" s="153" t="s">
        <v>33</v>
      </c>
      <c r="D550" s="154" t="s">
        <v>423</v>
      </c>
      <c r="E550" s="153" t="s">
        <v>7</v>
      </c>
      <c r="F550" s="155">
        <v>43147</v>
      </c>
      <c r="G550" s="155">
        <v>43448</v>
      </c>
      <c r="H550" s="175" t="s">
        <v>270</v>
      </c>
      <c r="I550" s="157">
        <v>7231</v>
      </c>
      <c r="J550" s="157">
        <v>7231</v>
      </c>
      <c r="K550" s="175" t="s">
        <v>270</v>
      </c>
      <c r="L550" s="158" t="s">
        <v>270</v>
      </c>
      <c r="M550" s="159">
        <v>20</v>
      </c>
      <c r="N550" s="153" t="s">
        <v>10</v>
      </c>
    </row>
    <row r="551" spans="1:14" s="47" customFormat="1" ht="242.25" customHeight="1" x14ac:dyDescent="0.25">
      <c r="A551" s="153">
        <v>27</v>
      </c>
      <c r="B551" s="153" t="s">
        <v>141</v>
      </c>
      <c r="C551" s="153" t="s">
        <v>33</v>
      </c>
      <c r="D551" s="154" t="s">
        <v>670</v>
      </c>
      <c r="E551" s="153" t="s">
        <v>7</v>
      </c>
      <c r="F551" s="155">
        <v>43263</v>
      </c>
      <c r="G551" s="155">
        <v>43446</v>
      </c>
      <c r="H551" s="175" t="s">
        <v>270</v>
      </c>
      <c r="I551" s="157">
        <v>19990</v>
      </c>
      <c r="J551" s="157">
        <v>19990</v>
      </c>
      <c r="K551" s="175" t="s">
        <v>270</v>
      </c>
      <c r="L551" s="158" t="s">
        <v>270</v>
      </c>
      <c r="M551" s="159" t="s">
        <v>270</v>
      </c>
      <c r="N551" s="153" t="s">
        <v>10</v>
      </c>
    </row>
    <row r="552" spans="1:14" ht="189.75" hidden="1" customHeight="1" x14ac:dyDescent="0.25">
      <c r="A552" s="153">
        <v>1</v>
      </c>
      <c r="B552" s="153" t="s">
        <v>0</v>
      </c>
      <c r="C552" s="153" t="s">
        <v>356</v>
      </c>
      <c r="D552" s="154" t="s">
        <v>11</v>
      </c>
      <c r="E552" s="153" t="s">
        <v>5</v>
      </c>
      <c r="F552" s="155">
        <v>42444</v>
      </c>
      <c r="G552" s="155">
        <v>43309</v>
      </c>
      <c r="H552" s="157">
        <v>11298053</v>
      </c>
      <c r="I552" s="157">
        <v>2000000</v>
      </c>
      <c r="J552" s="157">
        <v>15732698</v>
      </c>
      <c r="K552" s="157">
        <v>3834488</v>
      </c>
      <c r="L552" s="158">
        <v>100</v>
      </c>
      <c r="M552" s="175">
        <v>100</v>
      </c>
      <c r="N552" s="153" t="s">
        <v>3</v>
      </c>
    </row>
    <row r="553" spans="1:14" ht="261.75" hidden="1" customHeight="1" x14ac:dyDescent="0.25">
      <c r="A553" s="153">
        <v>2</v>
      </c>
      <c r="B553" s="153" t="s">
        <v>0</v>
      </c>
      <c r="C553" s="153" t="s">
        <v>356</v>
      </c>
      <c r="D553" s="154" t="s">
        <v>12</v>
      </c>
      <c r="E553" s="153" t="s">
        <v>13</v>
      </c>
      <c r="F553" s="155">
        <v>42445</v>
      </c>
      <c r="G553" s="155">
        <v>43213</v>
      </c>
      <c r="H553" s="157">
        <v>4838191</v>
      </c>
      <c r="I553" s="157">
        <v>3000000</v>
      </c>
      <c r="J553" s="157">
        <v>12956253</v>
      </c>
      <c r="K553" s="157">
        <v>5270078</v>
      </c>
      <c r="L553" s="158">
        <v>100</v>
      </c>
      <c r="M553" s="175">
        <v>90</v>
      </c>
      <c r="N553" s="153" t="s">
        <v>10</v>
      </c>
    </row>
    <row r="554" spans="1:14" ht="261.75" hidden="1" customHeight="1" x14ac:dyDescent="0.25">
      <c r="A554" s="153">
        <v>3</v>
      </c>
      <c r="B554" s="153" t="s">
        <v>0</v>
      </c>
      <c r="C554" s="153" t="s">
        <v>356</v>
      </c>
      <c r="D554" s="154" t="s">
        <v>15</v>
      </c>
      <c r="E554" s="153" t="s">
        <v>8</v>
      </c>
      <c r="F554" s="155">
        <v>42663</v>
      </c>
      <c r="G554" s="155">
        <v>43237</v>
      </c>
      <c r="H554" s="157">
        <v>4054820</v>
      </c>
      <c r="I554" s="157">
        <v>4462151</v>
      </c>
      <c r="J554" s="157">
        <v>7914260</v>
      </c>
      <c r="K554" s="157">
        <v>1064436</v>
      </c>
      <c r="L554" s="158">
        <f t="shared" ref="L554:L564" si="37">100*K554/I554</f>
        <v>23.854773180020128</v>
      </c>
      <c r="M554" s="176">
        <v>70</v>
      </c>
      <c r="N554" s="153" t="s">
        <v>10</v>
      </c>
    </row>
    <row r="555" spans="1:14" ht="409.5" hidden="1" customHeight="1" x14ac:dyDescent="0.25">
      <c r="A555" s="179">
        <v>4</v>
      </c>
      <c r="B555" s="153" t="s">
        <v>0</v>
      </c>
      <c r="C555" s="153" t="s">
        <v>356</v>
      </c>
      <c r="D555" s="154" t="s">
        <v>674</v>
      </c>
      <c r="E555" s="153" t="s">
        <v>9</v>
      </c>
      <c r="F555" s="155">
        <v>43133</v>
      </c>
      <c r="G555" s="155">
        <v>43830</v>
      </c>
      <c r="H555" s="175" t="s">
        <v>270</v>
      </c>
      <c r="I555" s="157">
        <v>3000000</v>
      </c>
      <c r="J555" s="157">
        <v>9971000</v>
      </c>
      <c r="K555" s="157">
        <v>2879633.4</v>
      </c>
      <c r="L555" s="158">
        <f t="shared" si="37"/>
        <v>95.987780000000001</v>
      </c>
      <c r="M555" s="176">
        <v>65</v>
      </c>
      <c r="N555" s="153" t="s">
        <v>10</v>
      </c>
    </row>
    <row r="556" spans="1:14" ht="171" hidden="1" customHeight="1" x14ac:dyDescent="0.25">
      <c r="A556" s="179">
        <v>5</v>
      </c>
      <c r="B556" s="153" t="s">
        <v>0</v>
      </c>
      <c r="C556" s="153" t="s">
        <v>1</v>
      </c>
      <c r="D556" s="220" t="s">
        <v>309</v>
      </c>
      <c r="E556" s="153" t="s">
        <v>32</v>
      </c>
      <c r="F556" s="155">
        <v>42871</v>
      </c>
      <c r="G556" s="155">
        <v>43049</v>
      </c>
      <c r="H556" s="175" t="s">
        <v>270</v>
      </c>
      <c r="I556" s="157">
        <v>300000</v>
      </c>
      <c r="J556" s="157">
        <v>257240</v>
      </c>
      <c r="K556" s="175" t="s">
        <v>270</v>
      </c>
      <c r="L556" s="158" t="s">
        <v>270</v>
      </c>
      <c r="M556" s="176" t="s">
        <v>270</v>
      </c>
      <c r="N556" s="153" t="s">
        <v>10</v>
      </c>
    </row>
    <row r="557" spans="1:14" ht="334.5" hidden="1" customHeight="1" x14ac:dyDescent="0.25">
      <c r="A557" s="179">
        <v>6</v>
      </c>
      <c r="B557" s="153" t="s">
        <v>0</v>
      </c>
      <c r="C557" s="153" t="s">
        <v>356</v>
      </c>
      <c r="D557" s="154" t="s">
        <v>331</v>
      </c>
      <c r="E557" s="153" t="s">
        <v>5</v>
      </c>
      <c r="F557" s="155">
        <v>43117</v>
      </c>
      <c r="G557" s="155">
        <v>43296</v>
      </c>
      <c r="H557" s="175" t="s">
        <v>270</v>
      </c>
      <c r="I557" s="157">
        <v>1495650</v>
      </c>
      <c r="J557" s="157">
        <v>1628400</v>
      </c>
      <c r="K557" s="157">
        <v>947860.8600000001</v>
      </c>
      <c r="L557" s="158">
        <f t="shared" si="37"/>
        <v>63.374510079229779</v>
      </c>
      <c r="M557" s="176">
        <v>95</v>
      </c>
      <c r="N557" s="153" t="s">
        <v>10</v>
      </c>
    </row>
    <row r="558" spans="1:14" ht="280.5" hidden="1" customHeight="1" x14ac:dyDescent="0.25">
      <c r="A558" s="179">
        <v>7</v>
      </c>
      <c r="B558" s="153" t="s">
        <v>0</v>
      </c>
      <c r="C558" s="153" t="s">
        <v>356</v>
      </c>
      <c r="D558" s="154" t="s">
        <v>424</v>
      </c>
      <c r="E558" s="153" t="s">
        <v>2</v>
      </c>
      <c r="F558" s="155">
        <v>43112</v>
      </c>
      <c r="G558" s="155">
        <v>43251</v>
      </c>
      <c r="H558" s="175" t="s">
        <v>270</v>
      </c>
      <c r="I558" s="157">
        <v>200000</v>
      </c>
      <c r="J558" s="157">
        <v>198240</v>
      </c>
      <c r="K558" s="157">
        <v>125198.85</v>
      </c>
      <c r="L558" s="158">
        <f t="shared" si="37"/>
        <v>62.599424999999997</v>
      </c>
      <c r="M558" s="176">
        <v>100</v>
      </c>
      <c r="N558" s="153" t="s">
        <v>3</v>
      </c>
    </row>
    <row r="559" spans="1:14" ht="368.25" hidden="1" customHeight="1" x14ac:dyDescent="0.25">
      <c r="A559" s="179">
        <v>8</v>
      </c>
      <c r="B559" s="153" t="s">
        <v>0</v>
      </c>
      <c r="C559" s="153" t="s">
        <v>1</v>
      </c>
      <c r="D559" s="154" t="s">
        <v>675</v>
      </c>
      <c r="E559" s="153" t="s">
        <v>41</v>
      </c>
      <c r="F559" s="155">
        <v>43089</v>
      </c>
      <c r="G559" s="155">
        <v>43209</v>
      </c>
      <c r="H559" s="175" t="s">
        <v>270</v>
      </c>
      <c r="I559" s="157">
        <v>28681552</v>
      </c>
      <c r="J559" s="157">
        <v>8952660</v>
      </c>
      <c r="K559" s="175" t="s">
        <v>270</v>
      </c>
      <c r="L559" s="158" t="s">
        <v>270</v>
      </c>
      <c r="M559" s="176">
        <v>100</v>
      </c>
      <c r="N559" s="153" t="s">
        <v>3</v>
      </c>
    </row>
    <row r="560" spans="1:14" ht="261.75" hidden="1" customHeight="1" x14ac:dyDescent="0.25">
      <c r="A560" s="179">
        <v>9</v>
      </c>
      <c r="B560" s="153" t="s">
        <v>0</v>
      </c>
      <c r="C560" s="153" t="s">
        <v>356</v>
      </c>
      <c r="D560" s="154" t="s">
        <v>676</v>
      </c>
      <c r="E560" s="153" t="s">
        <v>680</v>
      </c>
      <c r="F560" s="155">
        <v>43263</v>
      </c>
      <c r="G560" s="155">
        <v>43376</v>
      </c>
      <c r="H560" s="175" t="s">
        <v>270</v>
      </c>
      <c r="I560" s="157">
        <v>510000</v>
      </c>
      <c r="J560" s="157">
        <v>469286</v>
      </c>
      <c r="K560" s="157">
        <v>250631.71</v>
      </c>
      <c r="L560" s="158">
        <f t="shared" si="37"/>
        <v>49.143472549019606</v>
      </c>
      <c r="M560" s="176">
        <v>90</v>
      </c>
      <c r="N560" s="153" t="s">
        <v>10</v>
      </c>
    </row>
    <row r="561" spans="1:14" ht="249.75" hidden="1" customHeight="1" x14ac:dyDescent="0.25">
      <c r="A561" s="179">
        <v>10</v>
      </c>
      <c r="B561" s="153" t="s">
        <v>0</v>
      </c>
      <c r="C561" s="153" t="s">
        <v>1</v>
      </c>
      <c r="D561" s="154" t="s">
        <v>677</v>
      </c>
      <c r="E561" s="153" t="s">
        <v>47</v>
      </c>
      <c r="F561" s="155">
        <v>43308</v>
      </c>
      <c r="G561" s="155">
        <v>43459</v>
      </c>
      <c r="H561" s="175" t="s">
        <v>270</v>
      </c>
      <c r="I561" s="157">
        <v>780919.31</v>
      </c>
      <c r="J561" s="157">
        <f>482200*1.18</f>
        <v>568996</v>
      </c>
      <c r="K561" s="175" t="s">
        <v>270</v>
      </c>
      <c r="L561" s="158" t="s">
        <v>270</v>
      </c>
      <c r="M561" s="176" t="s">
        <v>270</v>
      </c>
      <c r="N561" s="153" t="s">
        <v>10</v>
      </c>
    </row>
    <row r="562" spans="1:14" ht="182.25" hidden="1" customHeight="1" x14ac:dyDescent="0.25">
      <c r="A562" s="179">
        <v>11</v>
      </c>
      <c r="B562" s="153" t="s">
        <v>0</v>
      </c>
      <c r="C562" s="153" t="s">
        <v>1</v>
      </c>
      <c r="D562" s="154" t="s">
        <v>678</v>
      </c>
      <c r="E562" s="153" t="s">
        <v>47</v>
      </c>
      <c r="F562" s="155">
        <v>43250</v>
      </c>
      <c r="G562" s="155">
        <v>43391</v>
      </c>
      <c r="H562" s="175" t="s">
        <v>270</v>
      </c>
      <c r="I562" s="234">
        <v>655000</v>
      </c>
      <c r="J562" s="157">
        <f>306000*1.18</f>
        <v>361080</v>
      </c>
      <c r="K562" s="157">
        <v>209998.83</v>
      </c>
      <c r="L562" s="243">
        <v>51</v>
      </c>
      <c r="M562" s="176">
        <v>80</v>
      </c>
      <c r="N562" s="153" t="s">
        <v>10</v>
      </c>
    </row>
    <row r="563" spans="1:14" ht="269.25" hidden="1" customHeight="1" x14ac:dyDescent="0.25">
      <c r="A563" s="179">
        <v>12</v>
      </c>
      <c r="B563" s="153" t="s">
        <v>0</v>
      </c>
      <c r="C563" s="153" t="s">
        <v>1</v>
      </c>
      <c r="D563" s="154" t="s">
        <v>679</v>
      </c>
      <c r="E563" s="153" t="s">
        <v>5</v>
      </c>
      <c r="F563" s="155">
        <v>43250</v>
      </c>
      <c r="G563" s="155">
        <v>43382</v>
      </c>
      <c r="H563" s="175" t="s">
        <v>270</v>
      </c>
      <c r="I563" s="236"/>
      <c r="J563" s="157">
        <f>239130*1.18</f>
        <v>282173.39999999997</v>
      </c>
      <c r="K563" s="157">
        <v>121312.83</v>
      </c>
      <c r="L563" s="244"/>
      <c r="M563" s="176">
        <v>95</v>
      </c>
      <c r="N563" s="153" t="s">
        <v>10</v>
      </c>
    </row>
    <row r="564" spans="1:14" ht="243.75" hidden="1" customHeight="1" x14ac:dyDescent="0.25">
      <c r="A564" s="179">
        <v>13</v>
      </c>
      <c r="B564" s="153" t="s">
        <v>0</v>
      </c>
      <c r="C564" s="153" t="s">
        <v>31</v>
      </c>
      <c r="D564" s="154" t="s">
        <v>787</v>
      </c>
      <c r="E564" s="222" t="s">
        <v>41</v>
      </c>
      <c r="F564" s="155">
        <v>43287</v>
      </c>
      <c r="G564" s="155">
        <v>43470</v>
      </c>
      <c r="H564" s="175" t="s">
        <v>270</v>
      </c>
      <c r="I564" s="157">
        <v>16500000</v>
      </c>
      <c r="J564" s="157">
        <f>13227896.9*1.18</f>
        <v>15608918.342</v>
      </c>
      <c r="K564" s="157">
        <v>6008737</v>
      </c>
      <c r="L564" s="158">
        <f t="shared" si="37"/>
        <v>36.41658787878788</v>
      </c>
      <c r="M564" s="176">
        <v>40</v>
      </c>
      <c r="N564" s="153" t="s">
        <v>10</v>
      </c>
    </row>
    <row r="565" spans="1:14" ht="91.5" x14ac:dyDescent="0.25">
      <c r="A565" s="231" t="s">
        <v>16</v>
      </c>
      <c r="B565" s="232"/>
      <c r="C565" s="232"/>
      <c r="D565" s="232"/>
      <c r="E565" s="232"/>
      <c r="F565" s="232"/>
      <c r="G565" s="233"/>
      <c r="H565" s="217">
        <f>SUBTOTAL(9,H4:H564)</f>
        <v>1022957882.207</v>
      </c>
      <c r="I565" s="217">
        <f>SUBTOTAL(9,I4:I564)</f>
        <v>1570887660</v>
      </c>
      <c r="J565" s="217">
        <f>SUBTOTAL(9,J4:J564)</f>
        <v>5717974583.3488007</v>
      </c>
      <c r="K565" s="217">
        <f>SUBTOTAL(9,K4:K564)</f>
        <v>715603044</v>
      </c>
      <c r="L565" s="218">
        <f t="shared" ref="L565" si="38">K565*100/I565</f>
        <v>45.554055978770627</v>
      </c>
      <c r="M565" s="219"/>
      <c r="N565" s="219"/>
    </row>
    <row r="581" spans="1:14" x14ac:dyDescent="0.25">
      <c r="A581" s="2"/>
      <c r="B581" s="2"/>
      <c r="C581" s="2"/>
      <c r="D581" s="54"/>
      <c r="E581" s="1"/>
      <c r="F581" s="1"/>
      <c r="G581" s="6"/>
      <c r="H581" s="50"/>
      <c r="I581" s="50"/>
      <c r="J581" s="50"/>
      <c r="K581" s="52"/>
      <c r="M581" s="1"/>
      <c r="N581" s="1"/>
    </row>
    <row r="582" spans="1:14" x14ac:dyDescent="0.25">
      <c r="A582" s="2"/>
      <c r="B582" s="2"/>
      <c r="C582" s="2"/>
      <c r="D582" s="54"/>
      <c r="E582" s="1"/>
      <c r="F582" s="1"/>
      <c r="G582" s="6"/>
      <c r="H582" s="50"/>
      <c r="I582" s="50"/>
      <c r="J582" s="50"/>
      <c r="K582" s="52"/>
      <c r="M582" s="1"/>
      <c r="N582" s="1"/>
    </row>
    <row r="583" spans="1:14" x14ac:dyDescent="0.25">
      <c r="A583" s="2"/>
      <c r="B583" s="2"/>
      <c r="C583" s="2"/>
      <c r="D583" s="54"/>
      <c r="E583" s="1"/>
      <c r="F583" s="1"/>
      <c r="G583" s="6"/>
      <c r="H583" s="50"/>
      <c r="I583" s="50"/>
      <c r="J583" s="50"/>
      <c r="K583" s="52"/>
      <c r="M583" s="1"/>
      <c r="N583" s="1"/>
    </row>
    <row r="584" spans="1:14" x14ac:dyDescent="0.25">
      <c r="A584" s="2"/>
      <c r="B584" s="2"/>
      <c r="C584" s="2"/>
      <c r="D584" s="54"/>
      <c r="E584" s="1"/>
      <c r="F584" s="1"/>
      <c r="G584" s="6"/>
      <c r="H584" s="50"/>
      <c r="I584" s="50"/>
      <c r="J584" s="50"/>
      <c r="K584" s="52"/>
      <c r="M584" s="1"/>
      <c r="N584" s="1"/>
    </row>
  </sheetData>
  <autoFilter ref="A3:N564">
    <filterColumn colId="1">
      <filters>
        <filter val="Aile, Çalışma ve Sosyal Hizmetler İl Müdürlüğü"/>
        <filter val="ALTINÖZÜ BELEDİYESİ"/>
        <filter val="ANTAKYA BELEDİYESİ"/>
        <filter val="ARSUZ BELEDİYESİ"/>
        <filter val="BELEN BELEDİYESİ"/>
        <filter val="Çevre ve Şehircilik İl Müdürlüğü"/>
        <filter val="DEFNE BELEDİYESİ"/>
        <filter val="DÖRTYOL BELEDİYESİ"/>
        <filter val="DSİ 6. Bölge Müdürlüğü"/>
        <filter val="Emniyet Genel Müdürlüğü"/>
        <filter val="ERZİN BELEDİYESİ"/>
        <filter val="Gençlik Hizmetleri ve Spor İl Müdürlüğü"/>
        <filter val="HASSA BELEDİYESİ"/>
        <filter val="HATAY BÜYÜKŞEHİR BELEDİYESİ"/>
        <filter val="Hatay Mustafa Kemal Üniversitesi Rektörlüğü"/>
        <filter val="HATSU"/>
        <filter val="İl Kültür ve Turizm Müdürlüğü"/>
        <filter val="İl Milli Eğitim Müdürlüğü"/>
        <filter val="İl Sağlık Müdürlüğü"/>
        <filter val="İSKENDERUN BELEDİYESİ"/>
        <filter val="İskenderun Teknik Üniversitesi"/>
        <filter val="Karayolları 5. Bölge Müdürlüğü"/>
        <filter val="KIRIKHAN BELEDİYESİ"/>
        <filter val="Kredi ve Yurtlar Kurumu İl Müdürlüğü"/>
        <filter val="KUMLU BELEDİYESİ"/>
        <filter val="MTA Doğu Akdeniz Bölge Müdürlüğü"/>
        <filter val="Orman Bölge Müdürlüğü"/>
        <filter val="PAYAS  BELEDİYESİ"/>
        <filter val="REYHANLI BELEDİYESİ"/>
        <filter val="SAMANDAĞ BELEDİYESİ"/>
        <filter val="Sanayi ve Teknoloji İl Müdürlüğü"/>
        <filter val="Sosyal Güvenlik Kurumu İl Müdürlüğü"/>
        <filter val="Tapu ve Kadastro XII. Bölge Müdürlüğü"/>
        <filter val="Tarım ve Orman Bakanlığı          7. Bölge Müdürlüğü"/>
        <filter val="Tarım ve Orman İl Müdürlüğü"/>
        <filter val="TCDD 6. Bölge Müdürlüğü"/>
        <filter val="TEİAŞ 18. Bölge Müdürlüğü"/>
        <filter val="Vakıflar Bölge Müdürlüğü"/>
      </filters>
    </filterColumn>
  </autoFilter>
  <mergeCells count="9">
    <mergeCell ref="A1:B1"/>
    <mergeCell ref="C1:D1"/>
    <mergeCell ref="A565:G565"/>
    <mergeCell ref="A2:N2"/>
    <mergeCell ref="I397:I400"/>
    <mergeCell ref="I402:I408"/>
    <mergeCell ref="I49:I62"/>
    <mergeCell ref="I562:I563"/>
    <mergeCell ref="L562:L563"/>
  </mergeCells>
  <printOptions horizontalCentered="1"/>
  <pageMargins left="0.19685039370078741" right="0.19685039370078741" top="0.98425196850393704" bottom="0.39370078740157483" header="0.31496062992125984" footer="0"/>
  <pageSetup paperSize="9" scale="1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zoomScale="70" zoomScaleNormal="70" workbookViewId="0">
      <selection activeCell="A240" sqref="A240:XFD321"/>
    </sheetView>
  </sheetViews>
  <sheetFormatPr defaultRowHeight="15" x14ac:dyDescent="0.25"/>
  <cols>
    <col min="1" max="3" width="21" style="9" customWidth="1"/>
    <col min="4" max="4" width="22.140625" style="9" bestFit="1" customWidth="1"/>
    <col min="5" max="5" width="40.42578125" style="9" bestFit="1" customWidth="1"/>
    <col min="6" max="6" width="44.85546875" style="9" customWidth="1"/>
    <col min="7" max="7" width="24.42578125" style="9" customWidth="1"/>
    <col min="8" max="8" width="19" style="9" customWidth="1"/>
    <col min="9" max="9" width="30.5703125" style="9" bestFit="1" customWidth="1"/>
    <col min="10" max="10" width="24.140625" style="9" customWidth="1"/>
    <col min="11" max="11" width="25" style="9" customWidth="1"/>
    <col min="12" max="12" width="22.42578125" style="9" customWidth="1"/>
    <col min="13" max="13" width="20.140625" style="9" customWidth="1"/>
    <col min="14" max="14" width="15.7109375" style="9" bestFit="1" customWidth="1"/>
    <col min="15" max="17" width="9.140625" style="9"/>
    <col min="18" max="18" width="12" style="9" bestFit="1" customWidth="1"/>
    <col min="19" max="16384" width="9.140625" style="9"/>
  </cols>
  <sheetData>
    <row r="1" spans="1:18" ht="19.5" thickBot="1" x14ac:dyDescent="0.35">
      <c r="A1" s="270" t="s">
        <v>560</v>
      </c>
      <c r="B1" s="271"/>
      <c r="C1" s="271"/>
      <c r="D1" s="272"/>
      <c r="E1" s="272"/>
      <c r="F1" s="272"/>
      <c r="G1" s="272"/>
      <c r="H1" s="272"/>
      <c r="I1" s="272"/>
      <c r="J1" s="273"/>
      <c r="K1" s="8"/>
      <c r="L1" s="8"/>
      <c r="M1" s="8"/>
      <c r="N1" s="8"/>
    </row>
    <row r="2" spans="1:18" ht="32.25" customHeight="1" x14ac:dyDescent="0.3">
      <c r="A2" s="250" t="s">
        <v>183</v>
      </c>
      <c r="B2" s="10" t="s">
        <v>184</v>
      </c>
      <c r="C2" s="250" t="s">
        <v>293</v>
      </c>
      <c r="D2" s="250" t="s">
        <v>294</v>
      </c>
      <c r="E2" s="10" t="s">
        <v>561</v>
      </c>
      <c r="F2" s="268" t="s">
        <v>292</v>
      </c>
      <c r="G2" s="250" t="s">
        <v>185</v>
      </c>
      <c r="H2" s="10" t="s">
        <v>186</v>
      </c>
      <c r="I2" s="10" t="s">
        <v>187</v>
      </c>
      <c r="J2" s="250" t="s">
        <v>290</v>
      </c>
      <c r="K2" s="8"/>
      <c r="L2" s="8"/>
      <c r="M2" s="8"/>
      <c r="N2" s="8"/>
    </row>
    <row r="3" spans="1:18" ht="12" customHeight="1" thickBot="1" x14ac:dyDescent="0.35">
      <c r="A3" s="256"/>
      <c r="B3" s="11" t="s">
        <v>188</v>
      </c>
      <c r="C3" s="256"/>
      <c r="D3" s="256"/>
      <c r="E3" s="11" t="s">
        <v>189</v>
      </c>
      <c r="F3" s="274"/>
      <c r="G3" s="256"/>
      <c r="H3" s="11" t="s">
        <v>190</v>
      </c>
      <c r="I3" s="11" t="s">
        <v>190</v>
      </c>
      <c r="J3" s="256"/>
      <c r="K3" s="8"/>
      <c r="L3" s="8"/>
      <c r="M3" s="12">
        <v>4264286</v>
      </c>
      <c r="N3" s="8"/>
    </row>
    <row r="4" spans="1:18" ht="19.5" thickBot="1" x14ac:dyDescent="0.35">
      <c r="A4" s="249"/>
      <c r="B4" s="13"/>
      <c r="C4" s="249"/>
      <c r="D4" s="249"/>
      <c r="E4" s="11" t="s">
        <v>191</v>
      </c>
      <c r="F4" s="269"/>
      <c r="G4" s="249"/>
      <c r="H4" s="13"/>
      <c r="I4" s="13"/>
      <c r="J4" s="249"/>
      <c r="K4" s="8"/>
      <c r="L4" s="8"/>
      <c r="M4" s="14">
        <v>397463</v>
      </c>
      <c r="N4" s="8"/>
    </row>
    <row r="5" spans="1:18" ht="31.5" customHeight="1" thickBot="1" x14ac:dyDescent="0.35">
      <c r="A5" s="89">
        <f>SUM(A13+A19)</f>
        <v>39</v>
      </c>
      <c r="B5" s="89">
        <v>533</v>
      </c>
      <c r="C5" s="90">
        <v>5628941329</v>
      </c>
      <c r="D5" s="90">
        <v>1018395901</v>
      </c>
      <c r="E5" s="90">
        <v>1491741260</v>
      </c>
      <c r="F5" s="90">
        <v>473038888</v>
      </c>
      <c r="G5" s="89">
        <v>73</v>
      </c>
      <c r="H5" s="89">
        <v>456</v>
      </c>
      <c r="I5" s="89">
        <v>4</v>
      </c>
      <c r="J5" s="91">
        <v>31.7</v>
      </c>
      <c r="K5" s="8"/>
      <c r="L5" s="8"/>
      <c r="M5" s="14">
        <v>59188817</v>
      </c>
      <c r="N5" s="8"/>
    </row>
    <row r="6" spans="1:18" ht="19.5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>
        <v>1481892</v>
      </c>
      <c r="N6" s="8"/>
      <c r="R6" s="15">
        <v>4486243</v>
      </c>
    </row>
    <row r="7" spans="1:18" ht="19.5" thickBot="1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4">
        <v>190062</v>
      </c>
      <c r="N7" s="8"/>
      <c r="R7" s="16">
        <v>60919105</v>
      </c>
    </row>
    <row r="8" spans="1:18" ht="19.5" thickBot="1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4">
        <v>1990025</v>
      </c>
      <c r="N8" s="8"/>
      <c r="R8" s="16">
        <v>671122</v>
      </c>
    </row>
    <row r="9" spans="1:18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4">
        <v>1713560</v>
      </c>
      <c r="N9" s="8"/>
      <c r="R9" s="16">
        <v>3614955</v>
      </c>
    </row>
    <row r="10" spans="1:18" ht="19.5" thickBot="1" x14ac:dyDescent="0.35">
      <c r="A10" s="245" t="s">
        <v>562</v>
      </c>
      <c r="B10" s="275"/>
      <c r="C10" s="275"/>
      <c r="D10" s="246"/>
      <c r="E10" s="246"/>
      <c r="F10" s="246"/>
      <c r="G10" s="246"/>
      <c r="H10" s="246"/>
      <c r="I10" s="246"/>
      <c r="J10" s="247"/>
      <c r="K10" s="8"/>
      <c r="L10" s="8"/>
      <c r="M10" s="17" t="s">
        <v>270</v>
      </c>
      <c r="N10" s="8"/>
      <c r="R10" s="16">
        <v>852236</v>
      </c>
    </row>
    <row r="11" spans="1:18" ht="36.75" customHeight="1" thickBot="1" x14ac:dyDescent="0.35">
      <c r="A11" s="256" t="s">
        <v>183</v>
      </c>
      <c r="B11" s="11" t="s">
        <v>184</v>
      </c>
      <c r="C11" s="248" t="s">
        <v>295</v>
      </c>
      <c r="D11" s="248" t="s">
        <v>294</v>
      </c>
      <c r="E11" s="11" t="s">
        <v>563</v>
      </c>
      <c r="F11" s="274" t="s">
        <v>289</v>
      </c>
      <c r="G11" s="256" t="s">
        <v>185</v>
      </c>
      <c r="H11" s="11" t="s">
        <v>186</v>
      </c>
      <c r="I11" s="11" t="s">
        <v>187</v>
      </c>
      <c r="J11" s="256" t="s">
        <v>290</v>
      </c>
      <c r="K11" s="8"/>
      <c r="L11" s="18">
        <f>E19+E13</f>
        <v>1491741260</v>
      </c>
      <c r="M11" s="17" t="s">
        <v>270</v>
      </c>
      <c r="N11" s="8"/>
      <c r="R11" s="16">
        <v>4160540</v>
      </c>
    </row>
    <row r="12" spans="1:18" ht="24" customHeight="1" thickBot="1" x14ac:dyDescent="0.35">
      <c r="A12" s="249"/>
      <c r="B12" s="11" t="s">
        <v>188</v>
      </c>
      <c r="C12" s="249"/>
      <c r="D12" s="249"/>
      <c r="E12" s="11" t="s">
        <v>192</v>
      </c>
      <c r="F12" s="269"/>
      <c r="G12" s="249"/>
      <c r="H12" s="11"/>
      <c r="I12" s="11" t="s">
        <v>190</v>
      </c>
      <c r="J12" s="249"/>
      <c r="K12" s="8"/>
      <c r="L12" s="8"/>
      <c r="M12" s="14">
        <v>2606878</v>
      </c>
      <c r="N12" s="8"/>
      <c r="R12" s="16">
        <v>4426229</v>
      </c>
    </row>
    <row r="13" spans="1:18" ht="19.5" thickBot="1" x14ac:dyDescent="0.35">
      <c r="A13" s="89">
        <v>23</v>
      </c>
      <c r="B13" s="89">
        <v>375</v>
      </c>
      <c r="C13" s="90">
        <v>5017668387</v>
      </c>
      <c r="D13" s="90">
        <v>856006607</v>
      </c>
      <c r="E13" s="90">
        <v>970792202</v>
      </c>
      <c r="F13" s="90">
        <v>326106368</v>
      </c>
      <c r="G13" s="89">
        <v>35</v>
      </c>
      <c r="H13" s="89">
        <v>337</v>
      </c>
      <c r="I13" s="89">
        <v>3</v>
      </c>
      <c r="J13" s="91">
        <v>33.6</v>
      </c>
      <c r="K13" s="8"/>
      <c r="L13" s="8"/>
      <c r="M13" s="14">
        <v>2728431</v>
      </c>
      <c r="N13" s="8"/>
      <c r="R13" s="16">
        <v>100441</v>
      </c>
    </row>
    <row r="14" spans="1:18" ht="19.5" thickBot="1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8">
        <f>E13+E19</f>
        <v>1491741260</v>
      </c>
      <c r="M14" s="17" t="s">
        <v>270</v>
      </c>
      <c r="N14" s="8"/>
      <c r="R14" s="19">
        <f>SUM(R6:R13)</f>
        <v>79230871</v>
      </c>
    </row>
    <row r="15" spans="1:18" ht="19.5" thickBot="1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4">
        <v>278357</v>
      </c>
      <c r="N15" s="8"/>
    </row>
    <row r="16" spans="1:18" ht="19.5" thickBot="1" x14ac:dyDescent="0.35">
      <c r="A16" s="245" t="s">
        <v>564</v>
      </c>
      <c r="B16" s="275"/>
      <c r="C16" s="275"/>
      <c r="D16" s="246"/>
      <c r="E16" s="246"/>
      <c r="F16" s="246"/>
      <c r="G16" s="246"/>
      <c r="H16" s="246"/>
      <c r="I16" s="246"/>
      <c r="J16" s="247"/>
      <c r="K16" s="8"/>
      <c r="L16" s="8"/>
      <c r="M16" s="14">
        <v>48970</v>
      </c>
      <c r="N16" s="8"/>
    </row>
    <row r="17" spans="1:14" ht="36.75" customHeight="1" thickBot="1" x14ac:dyDescent="0.35">
      <c r="A17" s="250" t="s">
        <v>183</v>
      </c>
      <c r="B17" s="250" t="s">
        <v>214</v>
      </c>
      <c r="C17" s="248" t="s">
        <v>295</v>
      </c>
      <c r="D17" s="248" t="s">
        <v>294</v>
      </c>
      <c r="E17" s="10" t="s">
        <v>561</v>
      </c>
      <c r="F17" s="268" t="s">
        <v>289</v>
      </c>
      <c r="G17" s="250" t="s">
        <v>185</v>
      </c>
      <c r="H17" s="10" t="s">
        <v>186</v>
      </c>
      <c r="I17" s="10" t="s">
        <v>187</v>
      </c>
      <c r="J17" s="250" t="s">
        <v>290</v>
      </c>
      <c r="K17" s="8"/>
      <c r="L17" s="8"/>
      <c r="M17" s="14">
        <v>4250861</v>
      </c>
      <c r="N17" s="8"/>
    </row>
    <row r="18" spans="1:14" ht="36.75" customHeight="1" thickBot="1" x14ac:dyDescent="0.35">
      <c r="A18" s="249"/>
      <c r="B18" s="249"/>
      <c r="C18" s="249"/>
      <c r="D18" s="249"/>
      <c r="E18" s="11" t="s">
        <v>193</v>
      </c>
      <c r="F18" s="269"/>
      <c r="G18" s="249"/>
      <c r="H18" s="11" t="s">
        <v>190</v>
      </c>
      <c r="I18" s="11" t="s">
        <v>190</v>
      </c>
      <c r="J18" s="249"/>
      <c r="K18" s="8"/>
      <c r="L18" s="18">
        <f>F13+F19</f>
        <v>473038888</v>
      </c>
      <c r="M18" s="14">
        <v>91269</v>
      </c>
      <c r="N18" s="8"/>
    </row>
    <row r="19" spans="1:14" ht="19.5" thickBot="1" x14ac:dyDescent="0.35">
      <c r="A19" s="89">
        <v>16</v>
      </c>
      <c r="B19" s="89">
        <v>158</v>
      </c>
      <c r="C19" s="90">
        <v>611272942</v>
      </c>
      <c r="D19" s="90">
        <v>162389294</v>
      </c>
      <c r="E19" s="90">
        <v>520949058</v>
      </c>
      <c r="F19" s="90">
        <v>146932520</v>
      </c>
      <c r="G19" s="89">
        <v>38</v>
      </c>
      <c r="H19" s="89">
        <v>119</v>
      </c>
      <c r="I19" s="89">
        <v>1</v>
      </c>
      <c r="J19" s="91">
        <v>28.2</v>
      </c>
      <c r="K19" s="8"/>
      <c r="L19" s="8"/>
      <c r="M19" s="18">
        <f>SUM(M3:M18)</f>
        <v>79230871</v>
      </c>
      <c r="N19" s="8"/>
    </row>
    <row r="20" spans="1:14" ht="18.75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.75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8.75" x14ac:dyDescent="0.3">
      <c r="A22" s="245" t="s">
        <v>565</v>
      </c>
      <c r="B22" s="246"/>
      <c r="C22" s="246"/>
      <c r="D22" s="246"/>
      <c r="E22" s="246"/>
      <c r="F22" s="246"/>
      <c r="G22" s="246"/>
      <c r="H22" s="246"/>
      <c r="I22" s="246"/>
      <c r="J22" s="247"/>
      <c r="K22" s="66"/>
      <c r="L22" s="8"/>
      <c r="M22" s="8"/>
      <c r="N22" s="8"/>
    </row>
    <row r="23" spans="1:14" ht="37.5" x14ac:dyDescent="0.3">
      <c r="A23" s="20" t="s">
        <v>194</v>
      </c>
      <c r="B23" s="20" t="s">
        <v>195</v>
      </c>
      <c r="C23" s="20" t="s">
        <v>196</v>
      </c>
      <c r="D23" s="20" t="s">
        <v>197</v>
      </c>
      <c r="E23" s="20" t="s">
        <v>198</v>
      </c>
      <c r="F23" s="20" t="s">
        <v>199</v>
      </c>
      <c r="G23" s="20" t="s">
        <v>200</v>
      </c>
      <c r="H23" s="20" t="s">
        <v>201</v>
      </c>
      <c r="I23" s="20" t="s">
        <v>202</v>
      </c>
      <c r="J23" s="8"/>
      <c r="K23" s="8"/>
      <c r="L23" s="8"/>
    </row>
    <row r="24" spans="1:14" ht="44.25" customHeight="1" x14ac:dyDescent="0.3">
      <c r="A24" s="83">
        <v>1</v>
      </c>
      <c r="B24" s="84" t="s">
        <v>269</v>
      </c>
      <c r="C24" s="85">
        <v>71</v>
      </c>
      <c r="D24" s="86">
        <v>235084345</v>
      </c>
      <c r="E24" s="87">
        <v>100437082</v>
      </c>
      <c r="F24" s="85">
        <v>23</v>
      </c>
      <c r="G24" s="85">
        <v>48</v>
      </c>
      <c r="H24" s="85"/>
      <c r="I24" s="88">
        <v>42.7</v>
      </c>
      <c r="J24" s="8"/>
      <c r="K24" s="8"/>
      <c r="L24" s="8"/>
    </row>
    <row r="25" spans="1:14" ht="44.25" customHeight="1" x14ac:dyDescent="0.3">
      <c r="A25" s="83">
        <v>2</v>
      </c>
      <c r="B25" s="84" t="s">
        <v>203</v>
      </c>
      <c r="C25" s="85">
        <v>174</v>
      </c>
      <c r="D25" s="87">
        <v>345711326</v>
      </c>
      <c r="E25" s="87">
        <v>98583634</v>
      </c>
      <c r="F25" s="85">
        <v>22</v>
      </c>
      <c r="G25" s="85">
        <v>152</v>
      </c>
      <c r="H25" s="85"/>
      <c r="I25" s="88">
        <v>28.5</v>
      </c>
      <c r="J25" s="8"/>
      <c r="K25" s="8"/>
      <c r="L25" s="8"/>
    </row>
    <row r="26" spans="1:14" ht="44.25" customHeight="1" x14ac:dyDescent="0.3">
      <c r="A26" s="83">
        <v>3</v>
      </c>
      <c r="B26" s="84" t="s">
        <v>358</v>
      </c>
      <c r="C26" s="85">
        <v>66</v>
      </c>
      <c r="D26" s="87">
        <v>163877047</v>
      </c>
      <c r="E26" s="87">
        <v>37734222</v>
      </c>
      <c r="F26" s="85">
        <v>9</v>
      </c>
      <c r="G26" s="85">
        <v>55</v>
      </c>
      <c r="H26" s="85">
        <v>2</v>
      </c>
      <c r="I26" s="88">
        <v>23</v>
      </c>
      <c r="J26" s="8"/>
      <c r="K26" s="8"/>
      <c r="L26" s="8"/>
    </row>
    <row r="27" spans="1:14" ht="44.25" customHeight="1" x14ac:dyDescent="0.3">
      <c r="A27" s="83">
        <v>4</v>
      </c>
      <c r="B27" s="84" t="s">
        <v>357</v>
      </c>
      <c r="C27" s="85">
        <v>9</v>
      </c>
      <c r="D27" s="87">
        <v>66105415</v>
      </c>
      <c r="E27" s="87">
        <v>25626104</v>
      </c>
      <c r="F27" s="85" t="s">
        <v>270</v>
      </c>
      <c r="G27" s="85">
        <v>8</v>
      </c>
      <c r="H27" s="85">
        <v>1</v>
      </c>
      <c r="I27" s="88">
        <v>38.799999999999997</v>
      </c>
      <c r="J27" s="8"/>
      <c r="K27" s="8"/>
      <c r="L27" s="8"/>
    </row>
    <row r="28" spans="1:14" ht="37.5" x14ac:dyDescent="0.3">
      <c r="A28" s="83">
        <v>5</v>
      </c>
      <c r="B28" s="84" t="s">
        <v>204</v>
      </c>
      <c r="C28" s="85">
        <v>35</v>
      </c>
      <c r="D28" s="87">
        <v>48268603</v>
      </c>
      <c r="E28" s="87">
        <v>10819694</v>
      </c>
      <c r="F28" s="85">
        <v>3</v>
      </c>
      <c r="G28" s="85">
        <v>32</v>
      </c>
      <c r="H28" s="85"/>
      <c r="I28" s="88">
        <v>22.4</v>
      </c>
      <c r="J28" s="8"/>
      <c r="K28" s="8"/>
      <c r="L28" s="8"/>
    </row>
    <row r="29" spans="1:14" ht="18.75" x14ac:dyDescent="0.3">
      <c r="A29" s="83">
        <v>6</v>
      </c>
      <c r="B29" s="84" t="s">
        <v>205</v>
      </c>
      <c r="C29" s="85">
        <v>8</v>
      </c>
      <c r="D29" s="86">
        <v>99902235</v>
      </c>
      <c r="E29" s="87">
        <v>26897694</v>
      </c>
      <c r="F29" s="85">
        <v>1</v>
      </c>
      <c r="G29" s="85">
        <v>7</v>
      </c>
      <c r="H29" s="85"/>
      <c r="I29" s="88">
        <v>26.9</v>
      </c>
      <c r="J29" s="8"/>
      <c r="K29" s="8"/>
      <c r="L29" s="8"/>
    </row>
    <row r="30" spans="1:14" ht="19.5" thickBot="1" x14ac:dyDescent="0.35">
      <c r="A30" s="83">
        <v>7</v>
      </c>
      <c r="B30" s="84" t="s">
        <v>206</v>
      </c>
      <c r="C30" s="85">
        <v>3</v>
      </c>
      <c r="D30" s="87">
        <v>20000000</v>
      </c>
      <c r="E30" s="87" t="s">
        <v>270</v>
      </c>
      <c r="F30" s="85" t="s">
        <v>270</v>
      </c>
      <c r="G30" s="85">
        <v>3</v>
      </c>
      <c r="H30" s="85"/>
      <c r="I30" s="88">
        <v>0</v>
      </c>
      <c r="J30" s="8"/>
      <c r="K30" s="21"/>
      <c r="L30" s="8"/>
    </row>
    <row r="31" spans="1:14" ht="19.5" thickBot="1" x14ac:dyDescent="0.35">
      <c r="A31" s="83">
        <v>8</v>
      </c>
      <c r="B31" s="84" t="s">
        <v>31</v>
      </c>
      <c r="C31" s="85">
        <v>73</v>
      </c>
      <c r="D31" s="87">
        <v>393421597</v>
      </c>
      <c r="E31" s="87">
        <v>131636064</v>
      </c>
      <c r="F31" s="85">
        <v>13</v>
      </c>
      <c r="G31" s="85">
        <v>60</v>
      </c>
      <c r="H31" s="85"/>
      <c r="I31" s="88">
        <v>33.5</v>
      </c>
      <c r="J31" s="8"/>
      <c r="K31" s="21"/>
      <c r="L31" s="8"/>
    </row>
    <row r="32" spans="1:14" ht="19.5" thickBot="1" x14ac:dyDescent="0.35">
      <c r="A32" s="83">
        <v>9</v>
      </c>
      <c r="B32" s="84" t="s">
        <v>51</v>
      </c>
      <c r="C32" s="85">
        <v>81</v>
      </c>
      <c r="D32" s="87">
        <v>109556692</v>
      </c>
      <c r="E32" s="87">
        <v>39069621</v>
      </c>
      <c r="F32" s="85">
        <v>2</v>
      </c>
      <c r="G32" s="85">
        <v>78</v>
      </c>
      <c r="H32" s="85">
        <v>1</v>
      </c>
      <c r="I32" s="88">
        <v>35.700000000000003</v>
      </c>
      <c r="J32" s="8"/>
      <c r="K32" s="21"/>
      <c r="L32" s="8"/>
    </row>
    <row r="33" spans="1:14" ht="19.5" thickBot="1" x14ac:dyDescent="0.35">
      <c r="A33" s="83">
        <v>10</v>
      </c>
      <c r="B33" s="92" t="s">
        <v>209</v>
      </c>
      <c r="C33" s="85">
        <v>13</v>
      </c>
      <c r="D33" s="87">
        <v>9814000</v>
      </c>
      <c r="E33" s="87">
        <v>2234773</v>
      </c>
      <c r="F33" s="85" t="s">
        <v>270</v>
      </c>
      <c r="G33" s="85">
        <v>13</v>
      </c>
      <c r="H33" s="85"/>
      <c r="I33" s="88">
        <v>22.8</v>
      </c>
      <c r="J33" s="8"/>
      <c r="K33" s="21"/>
      <c r="L33" s="8"/>
    </row>
    <row r="34" spans="1:14" ht="32.25" customHeight="1" thickBot="1" x14ac:dyDescent="0.35">
      <c r="A34" s="93"/>
      <c r="B34" s="83" t="s">
        <v>210</v>
      </c>
      <c r="C34" s="94">
        <f t="shared" ref="C34:H34" si="0">SUM(C24:C33)</f>
        <v>533</v>
      </c>
      <c r="D34" s="90">
        <f t="shared" si="0"/>
        <v>1491741260</v>
      </c>
      <c r="E34" s="90">
        <f t="shared" si="0"/>
        <v>473038888</v>
      </c>
      <c r="F34" s="94">
        <f t="shared" si="0"/>
        <v>73</v>
      </c>
      <c r="G34" s="94">
        <f t="shared" si="0"/>
        <v>456</v>
      </c>
      <c r="H34" s="94">
        <f t="shared" si="0"/>
        <v>4</v>
      </c>
      <c r="I34" s="95">
        <f t="shared" ref="I34" si="1">E34*100/D34</f>
        <v>31.710518484954957</v>
      </c>
      <c r="J34" s="8"/>
      <c r="K34" s="21"/>
      <c r="L34" s="8"/>
    </row>
    <row r="35" spans="1:14" ht="19.5" thickBot="1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1">
        <v>28973</v>
      </c>
      <c r="N35" s="8"/>
    </row>
    <row r="36" spans="1:14" ht="19.5" thickBot="1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</row>
    <row r="37" spans="1:14" ht="19.5" thickBot="1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1">
        <v>9883994</v>
      </c>
      <c r="N37" s="8"/>
    </row>
    <row r="38" spans="1:14" ht="19.5" thickBot="1" x14ac:dyDescent="0.35">
      <c r="A38" s="253" t="s">
        <v>566</v>
      </c>
      <c r="B38" s="246"/>
      <c r="C38" s="246"/>
      <c r="D38" s="246"/>
      <c r="E38" s="246"/>
      <c r="F38" s="246"/>
      <c r="G38" s="246"/>
      <c r="H38" s="246"/>
      <c r="I38" s="246"/>
      <c r="J38" s="247"/>
      <c r="K38" s="65"/>
      <c r="L38" s="8"/>
      <c r="M38" s="21">
        <v>384955</v>
      </c>
      <c r="N38" s="8"/>
    </row>
    <row r="39" spans="1:14" ht="45" customHeight="1" thickBot="1" x14ac:dyDescent="0.35">
      <c r="A39" s="108" t="s">
        <v>194</v>
      </c>
      <c r="B39" s="108"/>
      <c r="C39" s="108"/>
      <c r="D39" s="108" t="s">
        <v>211</v>
      </c>
      <c r="E39" s="108" t="s">
        <v>196</v>
      </c>
      <c r="F39" s="108" t="s">
        <v>567</v>
      </c>
      <c r="G39" s="108" t="s">
        <v>575</v>
      </c>
      <c r="H39" s="108" t="s">
        <v>199</v>
      </c>
      <c r="I39" s="108" t="s">
        <v>200</v>
      </c>
      <c r="J39" s="108" t="s">
        <v>201</v>
      </c>
      <c r="K39" s="108" t="s">
        <v>202</v>
      </c>
      <c r="L39" s="8"/>
      <c r="M39" s="21">
        <v>1790111</v>
      </c>
      <c r="N39" s="8"/>
    </row>
    <row r="40" spans="1:14" ht="19.5" thickBot="1" x14ac:dyDescent="0.35">
      <c r="A40" s="109">
        <v>1</v>
      </c>
      <c r="B40" s="109"/>
      <c r="C40" s="109"/>
      <c r="D40" s="110" t="s">
        <v>212</v>
      </c>
      <c r="E40" s="111">
        <v>68</v>
      </c>
      <c r="F40" s="112">
        <v>231749537</v>
      </c>
      <c r="G40" s="112">
        <v>103686016</v>
      </c>
      <c r="H40" s="111">
        <v>10</v>
      </c>
      <c r="I40" s="111">
        <v>58</v>
      </c>
      <c r="J40" s="113" t="s">
        <v>270</v>
      </c>
      <c r="K40" s="114">
        <v>44.7</v>
      </c>
      <c r="L40" s="8"/>
      <c r="M40" s="21">
        <v>4109000</v>
      </c>
      <c r="N40" s="8"/>
    </row>
    <row r="41" spans="1:14" ht="19.5" thickBot="1" x14ac:dyDescent="0.35">
      <c r="A41" s="109">
        <v>2</v>
      </c>
      <c r="B41" s="109"/>
      <c r="C41" s="109"/>
      <c r="D41" s="110" t="s">
        <v>32</v>
      </c>
      <c r="E41" s="111">
        <v>37</v>
      </c>
      <c r="F41" s="112">
        <v>55679887</v>
      </c>
      <c r="G41" s="112">
        <v>12836099</v>
      </c>
      <c r="H41" s="111">
        <v>6</v>
      </c>
      <c r="I41" s="111">
        <v>30</v>
      </c>
      <c r="J41" s="113">
        <v>1</v>
      </c>
      <c r="K41" s="114">
        <v>23.1</v>
      </c>
      <c r="L41" s="8"/>
      <c r="M41" s="23" t="s">
        <v>270</v>
      </c>
      <c r="N41" s="8"/>
    </row>
    <row r="42" spans="1:14" ht="19.5" thickBot="1" x14ac:dyDescent="0.35">
      <c r="A42" s="109">
        <v>3</v>
      </c>
      <c r="B42" s="109"/>
      <c r="C42" s="109"/>
      <c r="D42" s="110" t="s">
        <v>5</v>
      </c>
      <c r="E42" s="111">
        <v>117</v>
      </c>
      <c r="F42" s="115">
        <v>390991320</v>
      </c>
      <c r="G42" s="112">
        <v>116463041</v>
      </c>
      <c r="H42" s="111">
        <v>12</v>
      </c>
      <c r="I42" s="111">
        <v>105</v>
      </c>
      <c r="J42" s="113"/>
      <c r="K42" s="114">
        <v>29.8</v>
      </c>
      <c r="L42" s="8"/>
      <c r="M42" s="23" t="s">
        <v>270</v>
      </c>
      <c r="N42" s="8"/>
    </row>
    <row r="43" spans="1:14" ht="19.5" thickBot="1" x14ac:dyDescent="0.35">
      <c r="A43" s="109">
        <v>4</v>
      </c>
      <c r="B43" s="109"/>
      <c r="C43" s="109"/>
      <c r="D43" s="110" t="s">
        <v>9</v>
      </c>
      <c r="E43" s="111">
        <v>18</v>
      </c>
      <c r="F43" s="112">
        <v>30888999</v>
      </c>
      <c r="G43" s="112">
        <v>9299792</v>
      </c>
      <c r="H43" s="85">
        <v>3</v>
      </c>
      <c r="I43" s="111">
        <v>15</v>
      </c>
      <c r="J43" s="111"/>
      <c r="K43" s="114">
        <v>30.1</v>
      </c>
      <c r="L43" s="8"/>
      <c r="M43" s="21">
        <v>5475000</v>
      </c>
      <c r="N43" s="8"/>
    </row>
    <row r="44" spans="1:14" ht="19.5" thickBot="1" x14ac:dyDescent="0.35">
      <c r="A44" s="109">
        <v>5</v>
      </c>
      <c r="B44" s="109"/>
      <c r="C44" s="109"/>
      <c r="D44" s="110" t="s">
        <v>4</v>
      </c>
      <c r="E44" s="111">
        <v>19</v>
      </c>
      <c r="F44" s="112">
        <v>44154899</v>
      </c>
      <c r="G44" s="112">
        <v>8839391</v>
      </c>
      <c r="H44" s="85">
        <v>1</v>
      </c>
      <c r="I44" s="111">
        <v>18</v>
      </c>
      <c r="J44" s="111"/>
      <c r="K44" s="114">
        <v>20</v>
      </c>
      <c r="L44" s="8"/>
      <c r="M44" s="21">
        <v>808313</v>
      </c>
      <c r="N44" s="8"/>
    </row>
    <row r="45" spans="1:14" ht="19.5" thickBot="1" x14ac:dyDescent="0.35">
      <c r="A45" s="109">
        <v>6</v>
      </c>
      <c r="B45" s="109"/>
      <c r="C45" s="109"/>
      <c r="D45" s="110" t="s">
        <v>13</v>
      </c>
      <c r="E45" s="111">
        <v>31</v>
      </c>
      <c r="F45" s="115">
        <v>58717948</v>
      </c>
      <c r="G45" s="112">
        <v>17835330</v>
      </c>
      <c r="H45" s="85">
        <v>2</v>
      </c>
      <c r="I45" s="111">
        <v>29</v>
      </c>
      <c r="J45" s="113"/>
      <c r="K45" s="114">
        <v>30.4</v>
      </c>
      <c r="L45" s="8"/>
      <c r="M45" s="22"/>
      <c r="N45" s="8"/>
    </row>
    <row r="46" spans="1:14" ht="19.5" thickBot="1" x14ac:dyDescent="0.35">
      <c r="A46" s="109">
        <v>7</v>
      </c>
      <c r="B46" s="109"/>
      <c r="C46" s="109"/>
      <c r="D46" s="110" t="s">
        <v>47</v>
      </c>
      <c r="E46" s="111">
        <v>22</v>
      </c>
      <c r="F46" s="112">
        <v>82125684</v>
      </c>
      <c r="G46" s="112">
        <v>13041856</v>
      </c>
      <c r="H46" s="85">
        <v>4</v>
      </c>
      <c r="I46" s="111">
        <v>18</v>
      </c>
      <c r="J46" s="111"/>
      <c r="K46" s="114">
        <v>15.9</v>
      </c>
      <c r="L46" s="8"/>
      <c r="M46" s="21">
        <v>51540</v>
      </c>
      <c r="N46" s="8"/>
    </row>
    <row r="47" spans="1:14" ht="19.5" thickBot="1" x14ac:dyDescent="0.35">
      <c r="A47" s="109">
        <v>8</v>
      </c>
      <c r="B47" s="109"/>
      <c r="C47" s="109"/>
      <c r="D47" s="110" t="s">
        <v>75</v>
      </c>
      <c r="E47" s="111">
        <v>10</v>
      </c>
      <c r="F47" s="112">
        <v>22989025</v>
      </c>
      <c r="G47" s="112">
        <v>8790979</v>
      </c>
      <c r="H47" s="85">
        <v>1</v>
      </c>
      <c r="I47" s="111">
        <v>8</v>
      </c>
      <c r="J47" s="111">
        <v>1</v>
      </c>
      <c r="K47" s="114">
        <v>38.200000000000003</v>
      </c>
      <c r="L47" s="8"/>
      <c r="M47" s="23" t="s">
        <v>270</v>
      </c>
      <c r="N47" s="8"/>
    </row>
    <row r="48" spans="1:14" ht="19.5" thickBot="1" x14ac:dyDescent="0.35">
      <c r="A48" s="109">
        <v>9</v>
      </c>
      <c r="B48" s="109"/>
      <c r="C48" s="109"/>
      <c r="D48" s="110" t="s">
        <v>6</v>
      </c>
      <c r="E48" s="111">
        <v>13</v>
      </c>
      <c r="F48" s="112">
        <v>9986721</v>
      </c>
      <c r="G48" s="112">
        <v>1420997</v>
      </c>
      <c r="H48" s="85">
        <v>2</v>
      </c>
      <c r="I48" s="111">
        <v>9</v>
      </c>
      <c r="J48" s="113">
        <v>2</v>
      </c>
      <c r="K48" s="114">
        <v>14.2</v>
      </c>
      <c r="L48" s="8"/>
      <c r="M48" s="21">
        <v>599654</v>
      </c>
      <c r="N48" s="8"/>
    </row>
    <row r="49" spans="1:14" ht="19.5" thickBot="1" x14ac:dyDescent="0.35">
      <c r="A49" s="109">
        <v>10</v>
      </c>
      <c r="B49" s="109"/>
      <c r="C49" s="109"/>
      <c r="D49" s="110" t="s">
        <v>8</v>
      </c>
      <c r="E49" s="111">
        <v>51</v>
      </c>
      <c r="F49" s="112">
        <v>158199282</v>
      </c>
      <c r="G49" s="112">
        <v>44560152</v>
      </c>
      <c r="H49" s="85">
        <v>16</v>
      </c>
      <c r="I49" s="111">
        <v>35</v>
      </c>
      <c r="J49" s="113"/>
      <c r="K49" s="114">
        <v>28.2</v>
      </c>
      <c r="L49" s="8"/>
      <c r="M49" s="22"/>
      <c r="N49" s="8"/>
    </row>
    <row r="50" spans="1:14" ht="19.5" thickBot="1" x14ac:dyDescent="0.35">
      <c r="A50" s="109">
        <v>11</v>
      </c>
      <c r="B50" s="109"/>
      <c r="C50" s="109"/>
      <c r="D50" s="110" t="s">
        <v>73</v>
      </c>
      <c r="E50" s="111">
        <v>36</v>
      </c>
      <c r="F50" s="112">
        <v>96422506</v>
      </c>
      <c r="G50" s="112">
        <v>27215311</v>
      </c>
      <c r="H50" s="85">
        <v>3</v>
      </c>
      <c r="I50" s="111">
        <v>33</v>
      </c>
      <c r="J50" s="113"/>
      <c r="K50" s="114">
        <v>28.2</v>
      </c>
      <c r="L50" s="8"/>
      <c r="M50" s="21">
        <v>100441</v>
      </c>
      <c r="N50" s="8"/>
    </row>
    <row r="51" spans="1:14" ht="19.5" thickBot="1" x14ac:dyDescent="0.35">
      <c r="A51" s="109">
        <v>12</v>
      </c>
      <c r="B51" s="109"/>
      <c r="C51" s="109"/>
      <c r="D51" s="110" t="s">
        <v>88</v>
      </c>
      <c r="E51" s="111">
        <v>6</v>
      </c>
      <c r="F51" s="112">
        <v>5955452</v>
      </c>
      <c r="G51" s="112">
        <v>662043</v>
      </c>
      <c r="H51" s="85">
        <v>1</v>
      </c>
      <c r="I51" s="111">
        <v>5</v>
      </c>
      <c r="J51" s="111"/>
      <c r="K51" s="114">
        <v>11.1</v>
      </c>
      <c r="L51" s="8"/>
      <c r="M51" s="23" t="s">
        <v>270</v>
      </c>
      <c r="N51" s="8"/>
    </row>
    <row r="52" spans="1:14" ht="19.5" thickBot="1" x14ac:dyDescent="0.35">
      <c r="A52" s="109">
        <v>13</v>
      </c>
      <c r="B52" s="109"/>
      <c r="C52" s="109"/>
      <c r="D52" s="110" t="s">
        <v>14</v>
      </c>
      <c r="E52" s="111">
        <v>14</v>
      </c>
      <c r="F52" s="112">
        <v>46425491</v>
      </c>
      <c r="G52" s="112">
        <v>8882700</v>
      </c>
      <c r="H52" s="85">
        <v>1</v>
      </c>
      <c r="I52" s="111">
        <v>13</v>
      </c>
      <c r="J52" s="113"/>
      <c r="K52" s="114">
        <v>19.100000000000001</v>
      </c>
      <c r="L52" s="8"/>
      <c r="M52" s="21">
        <v>900730</v>
      </c>
      <c r="N52" s="8"/>
    </row>
    <row r="53" spans="1:14" ht="19.5" thickBot="1" x14ac:dyDescent="0.35">
      <c r="A53" s="109">
        <v>14</v>
      </c>
      <c r="B53" s="109"/>
      <c r="C53" s="109"/>
      <c r="D53" s="110" t="s">
        <v>7</v>
      </c>
      <c r="E53" s="111">
        <v>50</v>
      </c>
      <c r="F53" s="112">
        <v>152075939</v>
      </c>
      <c r="G53" s="112">
        <v>63400661</v>
      </c>
      <c r="H53" s="85">
        <v>9</v>
      </c>
      <c r="I53" s="111">
        <v>41</v>
      </c>
      <c r="J53" s="113"/>
      <c r="K53" s="114">
        <v>41.7</v>
      </c>
      <c r="L53" s="8"/>
      <c r="M53" s="21">
        <v>2730832</v>
      </c>
      <c r="N53" s="8"/>
    </row>
    <row r="54" spans="1:14" ht="18.75" x14ac:dyDescent="0.3">
      <c r="A54" s="109">
        <v>15</v>
      </c>
      <c r="B54" s="109"/>
      <c r="C54" s="109"/>
      <c r="D54" s="110" t="s">
        <v>58</v>
      </c>
      <c r="E54" s="111">
        <v>31</v>
      </c>
      <c r="F54" s="112">
        <v>94887249</v>
      </c>
      <c r="G54" s="112">
        <v>33717272</v>
      </c>
      <c r="H54" s="85">
        <v>1</v>
      </c>
      <c r="I54" s="111">
        <v>30</v>
      </c>
      <c r="J54" s="113"/>
      <c r="K54" s="114">
        <v>35.5</v>
      </c>
      <c r="L54" s="8"/>
      <c r="M54" s="18">
        <f>SUM(M30:M53)</f>
        <v>26863543</v>
      </c>
      <c r="N54" s="8"/>
    </row>
    <row r="55" spans="1:14" ht="19.5" thickBot="1" x14ac:dyDescent="0.35">
      <c r="A55" s="109">
        <v>16</v>
      </c>
      <c r="B55" s="109"/>
      <c r="C55" s="109"/>
      <c r="D55" s="110" t="s">
        <v>2</v>
      </c>
      <c r="E55" s="111">
        <v>10</v>
      </c>
      <c r="F55" s="112">
        <v>10491321</v>
      </c>
      <c r="G55" s="112">
        <v>2387248</v>
      </c>
      <c r="H55" s="85">
        <v>1</v>
      </c>
      <c r="I55" s="111">
        <v>9</v>
      </c>
      <c r="J55" s="113"/>
      <c r="K55" s="114">
        <v>22.8</v>
      </c>
      <c r="L55" s="8"/>
      <c r="M55" s="8"/>
      <c r="N55" s="8"/>
    </row>
    <row r="56" spans="1:14" ht="19.5" thickBot="1" x14ac:dyDescent="0.35">
      <c r="A56" s="93"/>
      <c r="B56" s="93"/>
      <c r="C56" s="93"/>
      <c r="D56" s="93" t="s">
        <v>210</v>
      </c>
      <c r="E56" s="94">
        <f>SUM(E40:E55)</f>
        <v>533</v>
      </c>
      <c r="F56" s="90">
        <f t="shared" ref="F56:J56" si="2">SUM(F40:F55)</f>
        <v>1491741260</v>
      </c>
      <c r="G56" s="90">
        <f t="shared" si="2"/>
        <v>473038888</v>
      </c>
      <c r="H56" s="94">
        <f t="shared" si="2"/>
        <v>73</v>
      </c>
      <c r="I56" s="94">
        <f t="shared" si="2"/>
        <v>456</v>
      </c>
      <c r="J56" s="94">
        <f t="shared" si="2"/>
        <v>4</v>
      </c>
      <c r="K56" s="95">
        <f t="shared" ref="K56" si="3">G56*100/F56</f>
        <v>31.710518484954957</v>
      </c>
      <c r="L56" s="8"/>
      <c r="M56" s="8"/>
      <c r="N56" s="8"/>
    </row>
    <row r="57" spans="1:14" ht="18.75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8.75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9.5" thickBot="1" x14ac:dyDescent="0.35">
      <c r="A59" s="254" t="s">
        <v>568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8"/>
      <c r="N59" s="8"/>
    </row>
    <row r="60" spans="1:14" ht="18.75" x14ac:dyDescent="0.3">
      <c r="A60" s="251" t="s">
        <v>213</v>
      </c>
      <c r="B60" s="62"/>
      <c r="C60" s="62"/>
      <c r="D60" s="251" t="s">
        <v>214</v>
      </c>
      <c r="E60" s="251" t="s">
        <v>215</v>
      </c>
      <c r="F60" s="251" t="s">
        <v>216</v>
      </c>
      <c r="G60" s="263" t="s">
        <v>217</v>
      </c>
      <c r="H60" s="251" t="s">
        <v>218</v>
      </c>
      <c r="I60" s="251" t="s">
        <v>185</v>
      </c>
      <c r="J60" s="251" t="s">
        <v>186</v>
      </c>
      <c r="K60" s="251" t="s">
        <v>219</v>
      </c>
      <c r="L60" s="24" t="s">
        <v>220</v>
      </c>
      <c r="M60" s="8"/>
      <c r="N60" s="8"/>
    </row>
    <row r="61" spans="1:14" ht="19.5" thickBot="1" x14ac:dyDescent="0.35">
      <c r="A61" s="252"/>
      <c r="B61" s="64"/>
      <c r="C61" s="64"/>
      <c r="D61" s="252"/>
      <c r="E61" s="252"/>
      <c r="F61" s="252"/>
      <c r="G61" s="264"/>
      <c r="H61" s="252"/>
      <c r="I61" s="252"/>
      <c r="J61" s="252"/>
      <c r="K61" s="252"/>
      <c r="L61" s="25" t="s">
        <v>221</v>
      </c>
      <c r="M61" s="8"/>
      <c r="N61" s="8"/>
    </row>
    <row r="62" spans="1:14" ht="49.5" customHeight="1" x14ac:dyDescent="0.3">
      <c r="A62" s="67" t="s">
        <v>28</v>
      </c>
      <c r="B62" s="67"/>
      <c r="C62" s="67"/>
      <c r="D62" s="68">
        <v>2</v>
      </c>
      <c r="E62" s="26">
        <v>23200000</v>
      </c>
      <c r="F62" s="26">
        <v>189980</v>
      </c>
      <c r="G62" s="26">
        <v>27823000</v>
      </c>
      <c r="H62" s="26">
        <v>3104043</v>
      </c>
      <c r="I62" s="69" t="s">
        <v>270</v>
      </c>
      <c r="J62" s="69">
        <v>2</v>
      </c>
      <c r="K62" s="69" t="s">
        <v>270</v>
      </c>
      <c r="L62" s="70">
        <v>11.2</v>
      </c>
      <c r="M62" s="8"/>
      <c r="N62" s="8"/>
    </row>
    <row r="63" spans="1:14" ht="34.5" customHeight="1" x14ac:dyDescent="0.3">
      <c r="A63" s="67" t="s">
        <v>222</v>
      </c>
      <c r="B63" s="67"/>
      <c r="C63" s="67"/>
      <c r="D63" s="68">
        <v>3</v>
      </c>
      <c r="E63" s="26">
        <v>466427000</v>
      </c>
      <c r="F63" s="26">
        <v>66282041</v>
      </c>
      <c r="G63" s="26">
        <v>20000000</v>
      </c>
      <c r="H63" s="26" t="s">
        <v>270</v>
      </c>
      <c r="I63" s="69" t="s">
        <v>270</v>
      </c>
      <c r="J63" s="69">
        <v>3</v>
      </c>
      <c r="K63" s="69" t="s">
        <v>270</v>
      </c>
      <c r="L63" s="70">
        <v>0</v>
      </c>
      <c r="M63" s="8"/>
      <c r="N63" s="8"/>
    </row>
    <row r="64" spans="1:14" ht="36.75" customHeight="1" x14ac:dyDescent="0.3">
      <c r="A64" s="67" t="s">
        <v>40</v>
      </c>
      <c r="B64" s="67"/>
      <c r="C64" s="67"/>
      <c r="D64" s="68">
        <v>6</v>
      </c>
      <c r="E64" s="26">
        <v>93931000</v>
      </c>
      <c r="F64" s="26" t="s">
        <v>270</v>
      </c>
      <c r="G64" s="26">
        <v>8914000</v>
      </c>
      <c r="H64" s="26" t="s">
        <v>270</v>
      </c>
      <c r="I64" s="69" t="s">
        <v>270</v>
      </c>
      <c r="J64" s="69">
        <v>4</v>
      </c>
      <c r="K64" s="69">
        <v>2</v>
      </c>
      <c r="L64" s="70">
        <v>0</v>
      </c>
      <c r="M64" s="8"/>
      <c r="N64" s="8"/>
    </row>
    <row r="65" spans="1:14" ht="37.5" x14ac:dyDescent="0.3">
      <c r="A65" s="67" t="s">
        <v>50</v>
      </c>
      <c r="B65" s="67"/>
      <c r="C65" s="67"/>
      <c r="D65" s="68">
        <v>60</v>
      </c>
      <c r="E65" s="26">
        <v>1690512336</v>
      </c>
      <c r="F65" s="26">
        <v>327037466</v>
      </c>
      <c r="G65" s="26">
        <v>109198930</v>
      </c>
      <c r="H65" s="26">
        <v>51867240</v>
      </c>
      <c r="I65" s="69" t="s">
        <v>270</v>
      </c>
      <c r="J65" s="69">
        <v>59</v>
      </c>
      <c r="K65" s="69">
        <v>1</v>
      </c>
      <c r="L65" s="70">
        <v>47.5</v>
      </c>
      <c r="M65" s="8"/>
      <c r="N65" s="8"/>
    </row>
    <row r="66" spans="1:14" ht="36.75" customHeight="1" x14ac:dyDescent="0.3">
      <c r="A66" s="67" t="s">
        <v>223</v>
      </c>
      <c r="B66" s="67"/>
      <c r="C66" s="67"/>
      <c r="D66" s="68">
        <v>5</v>
      </c>
      <c r="E66" s="26">
        <v>103597534</v>
      </c>
      <c r="F66" s="26" t="s">
        <v>270</v>
      </c>
      <c r="G66" s="26">
        <v>46037472</v>
      </c>
      <c r="H66" s="26">
        <v>9775931</v>
      </c>
      <c r="I66" s="69" t="s">
        <v>270</v>
      </c>
      <c r="J66" s="69">
        <v>5</v>
      </c>
      <c r="K66" s="69" t="s">
        <v>270</v>
      </c>
      <c r="L66" s="70">
        <v>21.2</v>
      </c>
      <c r="M66" s="8"/>
      <c r="N66" s="8"/>
    </row>
    <row r="67" spans="1:14" ht="38.25" customHeight="1" x14ac:dyDescent="0.3">
      <c r="A67" s="67" t="s">
        <v>224</v>
      </c>
      <c r="B67" s="67"/>
      <c r="C67" s="67"/>
      <c r="D67" s="68">
        <v>4</v>
      </c>
      <c r="E67" s="26">
        <v>160668000</v>
      </c>
      <c r="F67" s="26">
        <v>64000000</v>
      </c>
      <c r="G67" s="26">
        <v>53517982</v>
      </c>
      <c r="H67" s="26">
        <v>22702984</v>
      </c>
      <c r="I67" s="69" t="s">
        <v>270</v>
      </c>
      <c r="J67" s="69">
        <v>4</v>
      </c>
      <c r="K67" s="69" t="s">
        <v>270</v>
      </c>
      <c r="L67" s="70">
        <v>42.4</v>
      </c>
      <c r="M67" s="8"/>
      <c r="N67" s="8"/>
    </row>
    <row r="68" spans="1:14" ht="56.25" x14ac:dyDescent="0.3">
      <c r="A68" s="67" t="s">
        <v>89</v>
      </c>
      <c r="B68" s="67"/>
      <c r="C68" s="67"/>
      <c r="D68" s="68">
        <v>20</v>
      </c>
      <c r="E68" s="26">
        <v>23708448</v>
      </c>
      <c r="F68" s="26">
        <v>7931468</v>
      </c>
      <c r="G68" s="26">
        <v>15776980</v>
      </c>
      <c r="H68" s="26">
        <v>2821972</v>
      </c>
      <c r="I68" s="69">
        <v>2</v>
      </c>
      <c r="J68" s="69">
        <v>18</v>
      </c>
      <c r="K68" s="69" t="s">
        <v>270</v>
      </c>
      <c r="L68" s="70">
        <v>17.899999999999999</v>
      </c>
      <c r="M68" s="8"/>
      <c r="N68" s="8"/>
    </row>
    <row r="69" spans="1:14" ht="56.25" x14ac:dyDescent="0.3">
      <c r="A69" s="67" t="s">
        <v>98</v>
      </c>
      <c r="B69" s="67"/>
      <c r="C69" s="67"/>
      <c r="D69" s="68">
        <v>6</v>
      </c>
      <c r="E69" s="26">
        <v>69142921</v>
      </c>
      <c r="F69" s="26">
        <v>7848307</v>
      </c>
      <c r="G69" s="26">
        <v>20740531</v>
      </c>
      <c r="H69" s="26">
        <v>8075801</v>
      </c>
      <c r="I69" s="69" t="s">
        <v>270</v>
      </c>
      <c r="J69" s="69">
        <v>6</v>
      </c>
      <c r="K69" s="69" t="s">
        <v>270</v>
      </c>
      <c r="L69" s="70">
        <v>38.9</v>
      </c>
      <c r="M69" s="8"/>
      <c r="N69" s="8"/>
    </row>
    <row r="70" spans="1:14" ht="37.5" x14ac:dyDescent="0.3">
      <c r="A70" s="67" t="s">
        <v>100</v>
      </c>
      <c r="B70" s="67"/>
      <c r="C70" s="67"/>
      <c r="D70" s="68">
        <v>135</v>
      </c>
      <c r="E70" s="26">
        <v>486151925</v>
      </c>
      <c r="F70" s="26">
        <v>18268596</v>
      </c>
      <c r="G70" s="26">
        <v>254108822</v>
      </c>
      <c r="H70" s="26">
        <v>73929897</v>
      </c>
      <c r="I70" s="69">
        <v>8</v>
      </c>
      <c r="J70" s="69">
        <v>127</v>
      </c>
      <c r="K70" s="69" t="s">
        <v>270</v>
      </c>
      <c r="L70" s="70">
        <v>29.1</v>
      </c>
      <c r="M70" s="8"/>
      <c r="N70" s="8"/>
    </row>
    <row r="71" spans="1:14" ht="37.5" x14ac:dyDescent="0.3">
      <c r="A71" s="67" t="s">
        <v>101</v>
      </c>
      <c r="B71" s="67"/>
      <c r="C71" s="67"/>
      <c r="D71" s="68">
        <v>6</v>
      </c>
      <c r="E71" s="26">
        <v>252903000</v>
      </c>
      <c r="F71" s="26">
        <v>23188735</v>
      </c>
      <c r="G71" s="26">
        <v>89302235</v>
      </c>
      <c r="H71" s="26">
        <v>26497694</v>
      </c>
      <c r="I71" s="69" t="s">
        <v>270</v>
      </c>
      <c r="J71" s="69">
        <v>6</v>
      </c>
      <c r="K71" s="69" t="s">
        <v>270</v>
      </c>
      <c r="L71" s="70">
        <v>29.7</v>
      </c>
      <c r="M71" s="8"/>
      <c r="N71" s="8"/>
    </row>
    <row r="72" spans="1:14" ht="61.5" customHeight="1" x14ac:dyDescent="0.3">
      <c r="A72" s="67" t="s">
        <v>107</v>
      </c>
      <c r="B72" s="67"/>
      <c r="C72" s="67"/>
      <c r="D72" s="68">
        <v>19</v>
      </c>
      <c r="E72" s="26">
        <v>78628340</v>
      </c>
      <c r="F72" s="26">
        <v>10208217</v>
      </c>
      <c r="G72" s="26">
        <v>39360000</v>
      </c>
      <c r="H72" s="26">
        <v>16776172</v>
      </c>
      <c r="I72" s="69">
        <v>13</v>
      </c>
      <c r="J72" s="69">
        <v>6</v>
      </c>
      <c r="K72" s="69" t="s">
        <v>270</v>
      </c>
      <c r="L72" s="70">
        <v>42.6</v>
      </c>
      <c r="M72" s="8"/>
      <c r="N72" s="8"/>
    </row>
    <row r="73" spans="1:14" ht="56.25" x14ac:dyDescent="0.3">
      <c r="A73" s="67" t="s">
        <v>108</v>
      </c>
      <c r="B73" s="67"/>
      <c r="C73" s="67"/>
      <c r="D73" s="68">
        <v>16</v>
      </c>
      <c r="E73" s="26">
        <v>980462000</v>
      </c>
      <c r="F73" s="26">
        <v>256387000</v>
      </c>
      <c r="G73" s="26">
        <v>138239000</v>
      </c>
      <c r="H73" s="26">
        <v>75648000</v>
      </c>
      <c r="I73" s="69">
        <v>1</v>
      </c>
      <c r="J73" s="69">
        <v>15</v>
      </c>
      <c r="K73" s="69" t="s">
        <v>270</v>
      </c>
      <c r="L73" s="70">
        <v>54.7</v>
      </c>
      <c r="M73" s="8"/>
      <c r="N73" s="8"/>
    </row>
    <row r="74" spans="1:14" ht="75" x14ac:dyDescent="0.3">
      <c r="A74" s="67" t="s">
        <v>142</v>
      </c>
      <c r="B74" s="67"/>
      <c r="C74" s="67"/>
      <c r="D74" s="68">
        <v>4</v>
      </c>
      <c r="E74" s="26">
        <v>164000000</v>
      </c>
      <c r="F74" s="26">
        <v>33567</v>
      </c>
      <c r="G74" s="26">
        <v>21000000</v>
      </c>
      <c r="H74" s="26">
        <v>34685</v>
      </c>
      <c r="I74" s="69" t="s">
        <v>270</v>
      </c>
      <c r="J74" s="69">
        <v>4</v>
      </c>
      <c r="K74" s="69" t="s">
        <v>270</v>
      </c>
      <c r="L74" s="70">
        <v>0.2</v>
      </c>
      <c r="M74" s="8"/>
      <c r="N74" s="8"/>
    </row>
    <row r="75" spans="1:14" ht="56.25" x14ac:dyDescent="0.3">
      <c r="A75" s="67" t="s">
        <v>466</v>
      </c>
      <c r="B75" s="67"/>
      <c r="C75" s="67"/>
      <c r="D75" s="68">
        <v>1</v>
      </c>
      <c r="E75" s="26">
        <v>100000</v>
      </c>
      <c r="F75" s="26" t="s">
        <v>270</v>
      </c>
      <c r="G75" s="26">
        <v>100000</v>
      </c>
      <c r="H75" s="26">
        <v>29561</v>
      </c>
      <c r="I75" s="69" t="s">
        <v>270</v>
      </c>
      <c r="J75" s="69">
        <v>1</v>
      </c>
      <c r="K75" s="69" t="s">
        <v>270</v>
      </c>
      <c r="L75" s="70">
        <v>29.6</v>
      </c>
      <c r="M75" s="8"/>
      <c r="N75" s="8"/>
    </row>
    <row r="76" spans="1:14" ht="56.25" x14ac:dyDescent="0.3">
      <c r="A76" s="67" t="s">
        <v>225</v>
      </c>
      <c r="B76" s="67"/>
      <c r="C76" s="67"/>
      <c r="D76" s="68">
        <v>16</v>
      </c>
      <c r="E76" s="27">
        <v>114568000</v>
      </c>
      <c r="F76" s="26">
        <v>40134000</v>
      </c>
      <c r="G76" s="26">
        <v>41947000</v>
      </c>
      <c r="H76" s="26">
        <v>10691000</v>
      </c>
      <c r="I76" s="69">
        <v>1</v>
      </c>
      <c r="J76" s="69">
        <v>15</v>
      </c>
      <c r="K76" s="69" t="s">
        <v>270</v>
      </c>
      <c r="L76" s="70">
        <v>25.5</v>
      </c>
      <c r="M76" s="8"/>
      <c r="N76" s="8"/>
    </row>
    <row r="77" spans="1:14" ht="37.5" x14ac:dyDescent="0.3">
      <c r="A77" s="67" t="s">
        <v>119</v>
      </c>
      <c r="B77" s="67"/>
      <c r="C77" s="67"/>
      <c r="D77" s="68">
        <v>8</v>
      </c>
      <c r="E77" s="26">
        <v>28817281</v>
      </c>
      <c r="F77" s="26" t="s">
        <v>270</v>
      </c>
      <c r="G77" s="26">
        <v>28817281</v>
      </c>
      <c r="H77" s="26">
        <v>3790000</v>
      </c>
      <c r="I77" s="69" t="s">
        <v>270</v>
      </c>
      <c r="J77" s="69">
        <v>8</v>
      </c>
      <c r="K77" s="69" t="s">
        <v>270</v>
      </c>
      <c r="L77" s="70">
        <v>13.2</v>
      </c>
      <c r="M77" s="8"/>
      <c r="N77" s="8"/>
    </row>
    <row r="78" spans="1:14" ht="56.25" x14ac:dyDescent="0.3">
      <c r="A78" s="67" t="s">
        <v>226</v>
      </c>
      <c r="B78" s="67"/>
      <c r="C78" s="67"/>
      <c r="D78" s="68">
        <v>7</v>
      </c>
      <c r="E78" s="26">
        <v>2794211</v>
      </c>
      <c r="F78" s="26">
        <v>538798</v>
      </c>
      <c r="G78" s="26">
        <v>2278200</v>
      </c>
      <c r="H78" s="26">
        <v>593672</v>
      </c>
      <c r="I78" s="69" t="s">
        <v>270</v>
      </c>
      <c r="J78" s="69">
        <v>7</v>
      </c>
      <c r="K78" s="69" t="s">
        <v>270</v>
      </c>
      <c r="L78" s="70">
        <v>26.1</v>
      </c>
      <c r="M78" s="8"/>
      <c r="N78" s="8"/>
    </row>
    <row r="79" spans="1:14" ht="37.5" x14ac:dyDescent="0.3">
      <c r="A79" s="67" t="s">
        <v>227</v>
      </c>
      <c r="B79" s="67"/>
      <c r="C79" s="67"/>
      <c r="D79" s="68">
        <v>2</v>
      </c>
      <c r="E79" s="26">
        <v>9390000</v>
      </c>
      <c r="F79" s="26">
        <v>749000</v>
      </c>
      <c r="G79" s="27">
        <v>8641000</v>
      </c>
      <c r="H79" s="26">
        <v>321000</v>
      </c>
      <c r="I79" s="69">
        <v>1</v>
      </c>
      <c r="J79" s="69">
        <v>1</v>
      </c>
      <c r="K79" s="69" t="s">
        <v>270</v>
      </c>
      <c r="L79" s="70">
        <v>3.7</v>
      </c>
      <c r="M79" s="8"/>
      <c r="N79" s="8"/>
    </row>
    <row r="80" spans="1:14" ht="75" x14ac:dyDescent="0.3">
      <c r="A80" s="67" t="s">
        <v>228</v>
      </c>
      <c r="B80" s="67"/>
      <c r="C80" s="67"/>
      <c r="D80" s="68">
        <v>2</v>
      </c>
      <c r="E80" s="26">
        <v>1793194</v>
      </c>
      <c r="F80" s="26">
        <v>1731463</v>
      </c>
      <c r="G80" s="26">
        <v>61731</v>
      </c>
      <c r="H80" s="26">
        <v>41794</v>
      </c>
      <c r="I80" s="69">
        <v>2</v>
      </c>
      <c r="J80" s="69" t="s">
        <v>270</v>
      </c>
      <c r="K80" s="69" t="s">
        <v>270</v>
      </c>
      <c r="L80" s="70">
        <v>67.7</v>
      </c>
      <c r="M80" s="8"/>
      <c r="N80" s="8"/>
    </row>
    <row r="81" spans="1:14" ht="52.5" customHeight="1" x14ac:dyDescent="0.3">
      <c r="A81" s="67" t="s">
        <v>181</v>
      </c>
      <c r="B81" s="67"/>
      <c r="C81" s="67"/>
      <c r="D81" s="68">
        <v>4</v>
      </c>
      <c r="E81" s="26">
        <v>8865495</v>
      </c>
      <c r="F81" s="26">
        <v>5472000</v>
      </c>
      <c r="G81" s="26">
        <v>6439760</v>
      </c>
      <c r="H81" s="26">
        <v>1180060</v>
      </c>
      <c r="I81" s="69">
        <v>1</v>
      </c>
      <c r="J81" s="69">
        <v>3</v>
      </c>
      <c r="K81" s="69" t="s">
        <v>270</v>
      </c>
      <c r="L81" s="70">
        <v>18.3</v>
      </c>
      <c r="M81" s="8"/>
      <c r="N81" s="8"/>
    </row>
    <row r="82" spans="1:14" ht="35.25" customHeight="1" x14ac:dyDescent="0.3">
      <c r="A82" s="67" t="s">
        <v>138</v>
      </c>
      <c r="B82" s="67"/>
      <c r="C82" s="67"/>
      <c r="D82" s="68">
        <v>12</v>
      </c>
      <c r="E82" s="26">
        <v>190800000</v>
      </c>
      <c r="F82" s="26">
        <v>1054000</v>
      </c>
      <c r="G82" s="26">
        <v>9714000</v>
      </c>
      <c r="H82" s="26">
        <v>2205212</v>
      </c>
      <c r="I82" s="69" t="s">
        <v>270</v>
      </c>
      <c r="J82" s="69">
        <v>12</v>
      </c>
      <c r="K82" s="69" t="s">
        <v>270</v>
      </c>
      <c r="L82" s="70">
        <v>22.7</v>
      </c>
      <c r="M82" s="8"/>
      <c r="N82" s="8"/>
    </row>
    <row r="83" spans="1:14" ht="37.5" customHeight="1" x14ac:dyDescent="0.3">
      <c r="A83" s="67" t="s">
        <v>141</v>
      </c>
      <c r="B83" s="67"/>
      <c r="C83" s="67"/>
      <c r="D83" s="68">
        <v>26</v>
      </c>
      <c r="E83" s="26">
        <v>12304343</v>
      </c>
      <c r="F83" s="26">
        <v>4760905</v>
      </c>
      <c r="G83" s="26">
        <v>7543438</v>
      </c>
      <c r="H83" s="26">
        <v>2217873</v>
      </c>
      <c r="I83" s="69">
        <v>4</v>
      </c>
      <c r="J83" s="69">
        <v>22</v>
      </c>
      <c r="K83" s="69" t="s">
        <v>270</v>
      </c>
      <c r="L83" s="70">
        <v>29.4</v>
      </c>
      <c r="M83" s="8"/>
      <c r="N83" s="8"/>
    </row>
    <row r="84" spans="1:14" ht="36" customHeight="1" x14ac:dyDescent="0.3">
      <c r="A84" s="67" t="s">
        <v>0</v>
      </c>
      <c r="B84" s="67"/>
      <c r="C84" s="67"/>
      <c r="D84" s="68">
        <v>11</v>
      </c>
      <c r="E84" s="26">
        <v>54903359</v>
      </c>
      <c r="F84" s="26">
        <v>20191064</v>
      </c>
      <c r="G84" s="26">
        <v>21230840</v>
      </c>
      <c r="H84" s="26">
        <v>13801777</v>
      </c>
      <c r="I84" s="69">
        <v>2</v>
      </c>
      <c r="J84" s="69">
        <v>9</v>
      </c>
      <c r="K84" s="69" t="s">
        <v>270</v>
      </c>
      <c r="L84" s="70">
        <v>65</v>
      </c>
      <c r="M84" s="8"/>
      <c r="N84" s="8"/>
    </row>
    <row r="85" spans="1:14" ht="38.25" thickBot="1" x14ac:dyDescent="0.35">
      <c r="A85" s="71" t="s">
        <v>230</v>
      </c>
      <c r="B85" s="72"/>
      <c r="C85" s="72"/>
      <c r="D85" s="73">
        <f t="shared" ref="D85:K85" si="4">SUM(D62:D84)</f>
        <v>375</v>
      </c>
      <c r="E85" s="74">
        <f t="shared" si="4"/>
        <v>5017668387</v>
      </c>
      <c r="F85" s="74">
        <f t="shared" si="4"/>
        <v>856006607</v>
      </c>
      <c r="G85" s="74">
        <f t="shared" si="4"/>
        <v>970792202</v>
      </c>
      <c r="H85" s="74">
        <f t="shared" si="4"/>
        <v>326106368</v>
      </c>
      <c r="I85" s="75">
        <f t="shared" si="4"/>
        <v>35</v>
      </c>
      <c r="J85" s="73">
        <f t="shared" si="4"/>
        <v>337</v>
      </c>
      <c r="K85" s="73">
        <f t="shared" si="4"/>
        <v>3</v>
      </c>
      <c r="L85" s="70">
        <f t="shared" ref="L85" si="5">H85*100/G85</f>
        <v>33.591778686331061</v>
      </c>
      <c r="M85" s="8"/>
      <c r="N85" s="8"/>
    </row>
    <row r="86" spans="1:14" ht="18.75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28"/>
      <c r="M86" s="8"/>
      <c r="N86" s="8"/>
    </row>
    <row r="87" spans="1:14" ht="0.7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28"/>
      <c r="M87" s="8"/>
      <c r="N87" s="8"/>
    </row>
    <row r="88" spans="1:14" ht="18.75" hidden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28"/>
      <c r="M88" s="8"/>
      <c r="N88" s="8"/>
    </row>
    <row r="89" spans="1:14" ht="18.75" hidden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44.25" customHeight="1" thickBot="1" x14ac:dyDescent="0.35">
      <c r="A90" s="257" t="s">
        <v>569</v>
      </c>
      <c r="B90" s="258"/>
      <c r="C90" s="258"/>
      <c r="D90" s="255"/>
      <c r="E90" s="255"/>
      <c r="F90" s="255"/>
      <c r="G90" s="255"/>
      <c r="H90" s="255"/>
      <c r="I90" s="255"/>
      <c r="J90" s="255"/>
      <c r="K90" s="255"/>
      <c r="L90" s="255"/>
      <c r="M90" s="8"/>
      <c r="N90" s="8"/>
    </row>
    <row r="91" spans="1:14" ht="18.75" x14ac:dyDescent="0.3">
      <c r="A91" s="251" t="s">
        <v>231</v>
      </c>
      <c r="B91" s="62"/>
      <c r="C91" s="62"/>
      <c r="D91" s="251" t="s">
        <v>214</v>
      </c>
      <c r="E91" s="251" t="s">
        <v>215</v>
      </c>
      <c r="F91" s="251" t="s">
        <v>232</v>
      </c>
      <c r="G91" s="24" t="s">
        <v>561</v>
      </c>
      <c r="H91" s="251" t="s">
        <v>233</v>
      </c>
      <c r="I91" s="251" t="s">
        <v>185</v>
      </c>
      <c r="J91" s="251" t="s">
        <v>186</v>
      </c>
      <c r="K91" s="251" t="s">
        <v>219</v>
      </c>
      <c r="L91" s="24" t="s">
        <v>220</v>
      </c>
      <c r="M91" s="8"/>
      <c r="N91" s="8"/>
    </row>
    <row r="92" spans="1:14" ht="35.25" customHeight="1" thickBot="1" x14ac:dyDescent="0.35">
      <c r="A92" s="252"/>
      <c r="B92" s="64"/>
      <c r="C92" s="64"/>
      <c r="D92" s="252"/>
      <c r="E92" s="252"/>
      <c r="F92" s="252"/>
      <c r="G92" s="29" t="s">
        <v>193</v>
      </c>
      <c r="H92" s="252"/>
      <c r="I92" s="252"/>
      <c r="J92" s="252"/>
      <c r="K92" s="252"/>
      <c r="L92" s="29" t="s">
        <v>291</v>
      </c>
      <c r="M92" s="8"/>
      <c r="N92" s="8"/>
    </row>
    <row r="93" spans="1:14" ht="57" thickBot="1" x14ac:dyDescent="0.35">
      <c r="A93" s="96" t="s">
        <v>234</v>
      </c>
      <c r="B93" s="97"/>
      <c r="C93" s="97"/>
      <c r="D93" s="98">
        <v>59</v>
      </c>
      <c r="E93" s="99">
        <v>166835728</v>
      </c>
      <c r="F93" s="99">
        <v>24654542</v>
      </c>
      <c r="G93" s="99">
        <v>203728812</v>
      </c>
      <c r="H93" s="99">
        <v>53829624</v>
      </c>
      <c r="I93" s="98">
        <v>28</v>
      </c>
      <c r="J93" s="98">
        <v>31</v>
      </c>
      <c r="K93" s="98" t="s">
        <v>270</v>
      </c>
      <c r="L93" s="100">
        <v>26.4</v>
      </c>
      <c r="M93" s="8"/>
      <c r="N93" s="8"/>
    </row>
    <row r="94" spans="1:14" ht="38.25" thickBot="1" x14ac:dyDescent="0.35">
      <c r="A94" s="96" t="s">
        <v>235</v>
      </c>
      <c r="B94" s="97"/>
      <c r="C94" s="97"/>
      <c r="D94" s="98">
        <v>16</v>
      </c>
      <c r="E94" s="99">
        <v>242387406</v>
      </c>
      <c r="F94" s="99">
        <v>103955728</v>
      </c>
      <c r="G94" s="99">
        <v>123333042</v>
      </c>
      <c r="H94" s="99">
        <v>56152166</v>
      </c>
      <c r="I94" s="98" t="s">
        <v>270</v>
      </c>
      <c r="J94" s="98">
        <v>16</v>
      </c>
      <c r="K94" s="98" t="s">
        <v>270</v>
      </c>
      <c r="L94" s="100">
        <v>45.5</v>
      </c>
      <c r="M94" s="8"/>
      <c r="N94" s="8"/>
    </row>
    <row r="95" spans="1:14" ht="38.25" thickBot="1" x14ac:dyDescent="0.35">
      <c r="A95" s="96" t="s">
        <v>236</v>
      </c>
      <c r="B95" s="97"/>
      <c r="C95" s="97"/>
      <c r="D95" s="98">
        <v>15</v>
      </c>
      <c r="E95" s="99">
        <v>9622250</v>
      </c>
      <c r="F95" s="99" t="s">
        <v>270</v>
      </c>
      <c r="G95" s="99">
        <v>10397546</v>
      </c>
      <c r="H95" s="99">
        <v>2517264</v>
      </c>
      <c r="I95" s="98">
        <v>3</v>
      </c>
      <c r="J95" s="98">
        <v>12</v>
      </c>
      <c r="K95" s="98" t="s">
        <v>270</v>
      </c>
      <c r="L95" s="100">
        <v>24.2</v>
      </c>
      <c r="M95" s="8"/>
      <c r="N95" s="8"/>
    </row>
    <row r="96" spans="1:14" ht="38.25" thickBot="1" x14ac:dyDescent="0.35">
      <c r="A96" s="96" t="s">
        <v>237</v>
      </c>
      <c r="B96" s="97"/>
      <c r="C96" s="97"/>
      <c r="D96" s="98">
        <v>10</v>
      </c>
      <c r="E96" s="99">
        <v>3197370</v>
      </c>
      <c r="F96" s="99" t="s">
        <v>270</v>
      </c>
      <c r="G96" s="99">
        <v>14720000</v>
      </c>
      <c r="H96" s="99">
        <v>1904436</v>
      </c>
      <c r="I96" s="98" t="s">
        <v>270</v>
      </c>
      <c r="J96" s="98">
        <v>10</v>
      </c>
      <c r="K96" s="98" t="s">
        <v>270</v>
      </c>
      <c r="L96" s="100">
        <v>12.9</v>
      </c>
      <c r="M96" s="8"/>
      <c r="N96" s="8"/>
    </row>
    <row r="97" spans="1:14" ht="32.25" customHeight="1" thickBot="1" x14ac:dyDescent="0.35">
      <c r="A97" s="96" t="s">
        <v>238</v>
      </c>
      <c r="B97" s="97"/>
      <c r="C97" s="97"/>
      <c r="D97" s="98">
        <v>2</v>
      </c>
      <c r="E97" s="101">
        <v>3548800</v>
      </c>
      <c r="F97" s="99">
        <v>561744</v>
      </c>
      <c r="G97" s="99">
        <v>2183800</v>
      </c>
      <c r="H97" s="99">
        <v>1226360</v>
      </c>
      <c r="I97" s="98" t="s">
        <v>270</v>
      </c>
      <c r="J97" s="98">
        <v>2</v>
      </c>
      <c r="K97" s="98" t="s">
        <v>270</v>
      </c>
      <c r="L97" s="100">
        <v>56.2</v>
      </c>
      <c r="M97" s="8"/>
      <c r="N97" s="18">
        <f>H85+H110</f>
        <v>473038888</v>
      </c>
    </row>
    <row r="98" spans="1:14" ht="27.75" customHeight="1" thickBot="1" x14ac:dyDescent="0.35">
      <c r="A98" s="96" t="s">
        <v>239</v>
      </c>
      <c r="B98" s="97"/>
      <c r="C98" s="97"/>
      <c r="D98" s="98">
        <v>4</v>
      </c>
      <c r="E98" s="102">
        <v>10403000</v>
      </c>
      <c r="F98" s="99" t="s">
        <v>270</v>
      </c>
      <c r="G98" s="99">
        <v>8050000</v>
      </c>
      <c r="H98" s="99" t="s">
        <v>270</v>
      </c>
      <c r="I98" s="98" t="s">
        <v>270</v>
      </c>
      <c r="J98" s="98">
        <v>4</v>
      </c>
      <c r="K98" s="98" t="s">
        <v>270</v>
      </c>
      <c r="L98" s="100">
        <v>0</v>
      </c>
      <c r="M98" s="8"/>
      <c r="N98" s="8"/>
    </row>
    <row r="99" spans="1:14" ht="38.25" thickBot="1" x14ac:dyDescent="0.35">
      <c r="A99" s="96" t="s">
        <v>240</v>
      </c>
      <c r="B99" s="97"/>
      <c r="C99" s="97"/>
      <c r="D99" s="98">
        <v>13</v>
      </c>
      <c r="E99" s="102">
        <v>20725668</v>
      </c>
      <c r="F99" s="99">
        <v>1010235</v>
      </c>
      <c r="G99" s="102">
        <v>21210000</v>
      </c>
      <c r="H99" s="99">
        <v>6086100</v>
      </c>
      <c r="I99" s="98" t="s">
        <v>270</v>
      </c>
      <c r="J99" s="98">
        <v>13</v>
      </c>
      <c r="K99" s="98" t="s">
        <v>270</v>
      </c>
      <c r="L99" s="100">
        <v>28.7</v>
      </c>
      <c r="M99" s="8"/>
      <c r="N99" s="8"/>
    </row>
    <row r="100" spans="1:14" ht="38.25" thickBot="1" x14ac:dyDescent="0.35">
      <c r="A100" s="96" t="s">
        <v>241</v>
      </c>
      <c r="B100" s="97"/>
      <c r="C100" s="97"/>
      <c r="D100" s="98">
        <v>3</v>
      </c>
      <c r="E100" s="99">
        <v>4105504</v>
      </c>
      <c r="F100" s="99" t="s">
        <v>270</v>
      </c>
      <c r="G100" s="99">
        <v>4105504</v>
      </c>
      <c r="H100" s="99">
        <v>2200000</v>
      </c>
      <c r="I100" s="98">
        <v>1</v>
      </c>
      <c r="J100" s="98">
        <v>2</v>
      </c>
      <c r="K100" s="98" t="s">
        <v>270</v>
      </c>
      <c r="L100" s="100">
        <v>53.6</v>
      </c>
      <c r="M100" s="8"/>
      <c r="N100" s="8"/>
    </row>
    <row r="101" spans="1:14" ht="34.5" customHeight="1" thickBot="1" x14ac:dyDescent="0.35">
      <c r="A101" s="96" t="s">
        <v>242</v>
      </c>
      <c r="B101" s="97"/>
      <c r="C101" s="97"/>
      <c r="D101" s="98">
        <v>1</v>
      </c>
      <c r="E101" s="99">
        <v>5000000</v>
      </c>
      <c r="F101" s="99" t="s">
        <v>270</v>
      </c>
      <c r="G101" s="99">
        <v>800000</v>
      </c>
      <c r="H101" s="99" t="s">
        <v>270</v>
      </c>
      <c r="I101" s="98" t="s">
        <v>270</v>
      </c>
      <c r="J101" s="98" t="s">
        <v>270</v>
      </c>
      <c r="K101" s="98">
        <v>1</v>
      </c>
      <c r="L101" s="100">
        <v>0</v>
      </c>
      <c r="M101" s="8"/>
      <c r="N101" s="8"/>
    </row>
    <row r="102" spans="1:14" ht="38.25" thickBot="1" x14ac:dyDescent="0.35">
      <c r="A102" s="96" t="s">
        <v>243</v>
      </c>
      <c r="B102" s="97"/>
      <c r="C102" s="97"/>
      <c r="D102" s="98">
        <v>1</v>
      </c>
      <c r="E102" s="99">
        <v>756250</v>
      </c>
      <c r="F102" s="101" t="s">
        <v>270</v>
      </c>
      <c r="G102" s="99">
        <v>2000000</v>
      </c>
      <c r="H102" s="99">
        <v>378125</v>
      </c>
      <c r="I102" s="98" t="s">
        <v>270</v>
      </c>
      <c r="J102" s="98">
        <v>1</v>
      </c>
      <c r="K102" s="98" t="s">
        <v>270</v>
      </c>
      <c r="L102" s="100">
        <v>18.899999999999999</v>
      </c>
      <c r="M102" s="8"/>
      <c r="N102" s="8"/>
    </row>
    <row r="103" spans="1:14" ht="38.25" thickBot="1" x14ac:dyDescent="0.35">
      <c r="A103" s="96" t="s">
        <v>244</v>
      </c>
      <c r="B103" s="97"/>
      <c r="C103" s="97"/>
      <c r="D103" s="98">
        <v>4</v>
      </c>
      <c r="E103" s="99">
        <v>22500270</v>
      </c>
      <c r="F103" s="99">
        <v>17511355</v>
      </c>
      <c r="G103" s="99">
        <v>44500000</v>
      </c>
      <c r="H103" s="99">
        <v>6153513</v>
      </c>
      <c r="I103" s="98" t="s">
        <v>270</v>
      </c>
      <c r="J103" s="98">
        <v>4</v>
      </c>
      <c r="K103" s="98" t="s">
        <v>270</v>
      </c>
      <c r="L103" s="100">
        <v>13.8</v>
      </c>
      <c r="M103" s="8"/>
      <c r="N103" s="8"/>
    </row>
    <row r="104" spans="1:14" ht="38.25" thickBot="1" x14ac:dyDescent="0.35">
      <c r="A104" s="96" t="s">
        <v>245</v>
      </c>
      <c r="B104" s="97"/>
      <c r="C104" s="97"/>
      <c r="D104" s="98">
        <v>7</v>
      </c>
      <c r="E104" s="99">
        <v>15050000</v>
      </c>
      <c r="F104" s="99">
        <v>1500000</v>
      </c>
      <c r="G104" s="99">
        <v>15650000</v>
      </c>
      <c r="H104" s="99">
        <v>2975000</v>
      </c>
      <c r="I104" s="98" t="s">
        <v>270</v>
      </c>
      <c r="J104" s="98">
        <v>7</v>
      </c>
      <c r="K104" s="98" t="s">
        <v>270</v>
      </c>
      <c r="L104" s="100">
        <v>19</v>
      </c>
      <c r="M104" s="8"/>
      <c r="N104" s="8"/>
    </row>
    <row r="105" spans="1:14" ht="38.25" thickBot="1" x14ac:dyDescent="0.35">
      <c r="A105" s="96" t="s">
        <v>246</v>
      </c>
      <c r="B105" s="97"/>
      <c r="C105" s="97"/>
      <c r="D105" s="98">
        <v>2</v>
      </c>
      <c r="E105" s="99">
        <v>3536336</v>
      </c>
      <c r="F105" s="99">
        <v>429399</v>
      </c>
      <c r="G105" s="99">
        <v>2051801</v>
      </c>
      <c r="H105" s="99" t="s">
        <v>270</v>
      </c>
      <c r="I105" s="98" t="s">
        <v>270</v>
      </c>
      <c r="J105" s="98">
        <v>2</v>
      </c>
      <c r="K105" s="103" t="s">
        <v>270</v>
      </c>
      <c r="L105" s="100">
        <v>0</v>
      </c>
      <c r="M105" s="8"/>
      <c r="N105" s="8"/>
    </row>
    <row r="106" spans="1:14" ht="38.25" thickBot="1" x14ac:dyDescent="0.35">
      <c r="A106" s="96" t="s">
        <v>247</v>
      </c>
      <c r="B106" s="97"/>
      <c r="C106" s="97"/>
      <c r="D106" s="98">
        <v>6</v>
      </c>
      <c r="E106" s="99">
        <v>31811818</v>
      </c>
      <c r="F106" s="99">
        <v>9777685</v>
      </c>
      <c r="G106" s="99">
        <v>21026511</v>
      </c>
      <c r="H106" s="99">
        <v>442232</v>
      </c>
      <c r="I106" s="98" t="s">
        <v>270</v>
      </c>
      <c r="J106" s="98">
        <v>6</v>
      </c>
      <c r="K106" s="98" t="s">
        <v>270</v>
      </c>
      <c r="L106" s="100">
        <v>2.1</v>
      </c>
      <c r="M106" s="8"/>
      <c r="N106" s="8"/>
    </row>
    <row r="107" spans="1:14" ht="38.25" thickBot="1" x14ac:dyDescent="0.35">
      <c r="A107" s="96" t="s">
        <v>248</v>
      </c>
      <c r="B107" s="97"/>
      <c r="C107" s="97"/>
      <c r="D107" s="98">
        <v>11</v>
      </c>
      <c r="E107" s="99">
        <v>39358700</v>
      </c>
      <c r="F107" s="99">
        <v>2988606</v>
      </c>
      <c r="G107" s="99">
        <v>39358700</v>
      </c>
      <c r="H107" s="99">
        <v>13067700</v>
      </c>
      <c r="I107" s="98">
        <v>6</v>
      </c>
      <c r="J107" s="98">
        <v>5</v>
      </c>
      <c r="K107" s="98" t="s">
        <v>270</v>
      </c>
      <c r="L107" s="100">
        <v>33.200000000000003</v>
      </c>
      <c r="M107" s="8"/>
      <c r="N107" s="8"/>
    </row>
    <row r="108" spans="1:14" ht="38.25" thickBot="1" x14ac:dyDescent="0.35">
      <c r="A108" s="96" t="s">
        <v>249</v>
      </c>
      <c r="B108" s="97"/>
      <c r="C108" s="97"/>
      <c r="D108" s="98">
        <v>4</v>
      </c>
      <c r="E108" s="99">
        <v>32433842</v>
      </c>
      <c r="F108" s="99" t="s">
        <v>270</v>
      </c>
      <c r="G108" s="99">
        <v>7833342</v>
      </c>
      <c r="H108" s="99" t="s">
        <v>270</v>
      </c>
      <c r="I108" s="98" t="s">
        <v>270</v>
      </c>
      <c r="J108" s="98">
        <v>4</v>
      </c>
      <c r="K108" s="98" t="s">
        <v>270</v>
      </c>
      <c r="L108" s="100">
        <v>0</v>
      </c>
      <c r="M108" s="8"/>
      <c r="N108" s="8"/>
    </row>
    <row r="109" spans="1:14" ht="38.25" thickBot="1" x14ac:dyDescent="0.35">
      <c r="A109" s="96" t="s">
        <v>250</v>
      </c>
      <c r="B109" s="97"/>
      <c r="C109" s="97"/>
      <c r="D109" s="98" t="s">
        <v>270</v>
      </c>
      <c r="E109" s="101" t="s">
        <v>270</v>
      </c>
      <c r="F109" s="101" t="s">
        <v>270</v>
      </c>
      <c r="G109" s="99" t="s">
        <v>270</v>
      </c>
      <c r="H109" s="101" t="s">
        <v>270</v>
      </c>
      <c r="I109" s="98" t="s">
        <v>270</v>
      </c>
      <c r="J109" s="98" t="s">
        <v>270</v>
      </c>
      <c r="K109" s="98" t="s">
        <v>270</v>
      </c>
      <c r="L109" s="100" t="s">
        <v>270</v>
      </c>
      <c r="M109" s="8"/>
      <c r="N109" s="8"/>
    </row>
    <row r="110" spans="1:14" ht="19.5" thickBot="1" x14ac:dyDescent="0.35">
      <c r="A110" s="104" t="s">
        <v>16</v>
      </c>
      <c r="B110" s="105"/>
      <c r="C110" s="105"/>
      <c r="D110" s="106">
        <f t="shared" ref="D110:K110" si="6">SUM(D93:D109)</f>
        <v>158</v>
      </c>
      <c r="E110" s="107">
        <f t="shared" si="6"/>
        <v>611272942</v>
      </c>
      <c r="F110" s="107">
        <f t="shared" si="6"/>
        <v>162389294</v>
      </c>
      <c r="G110" s="107">
        <f t="shared" si="6"/>
        <v>520949058</v>
      </c>
      <c r="H110" s="107">
        <f t="shared" si="6"/>
        <v>146932520</v>
      </c>
      <c r="I110" s="106">
        <f t="shared" si="6"/>
        <v>38</v>
      </c>
      <c r="J110" s="106">
        <f t="shared" si="6"/>
        <v>119</v>
      </c>
      <c r="K110" s="106">
        <f t="shared" si="6"/>
        <v>1</v>
      </c>
      <c r="L110" s="100">
        <f t="shared" ref="L110" si="7">H110*100/G110</f>
        <v>28.204776982243818</v>
      </c>
      <c r="M110" s="8"/>
      <c r="N110" s="8"/>
    </row>
    <row r="111" spans="1:14" ht="18.75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8.75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8.75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9.5" thickBot="1" x14ac:dyDescent="0.35">
      <c r="A114" s="257" t="s">
        <v>570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8"/>
      <c r="L114" s="8"/>
      <c r="M114" s="8"/>
      <c r="N114" s="8"/>
    </row>
    <row r="115" spans="1:14" ht="18.75" x14ac:dyDescent="0.3">
      <c r="A115" s="260" t="s">
        <v>251</v>
      </c>
      <c r="B115" s="77"/>
      <c r="C115" s="77"/>
      <c r="D115" s="260" t="s">
        <v>214</v>
      </c>
      <c r="E115" s="265" t="s">
        <v>301</v>
      </c>
      <c r="F115" s="260" t="s">
        <v>571</v>
      </c>
      <c r="G115" s="260" t="s">
        <v>185</v>
      </c>
      <c r="H115" s="260" t="s">
        <v>252</v>
      </c>
      <c r="I115" s="260" t="s">
        <v>219</v>
      </c>
      <c r="J115" s="78" t="s">
        <v>253</v>
      </c>
      <c r="K115" s="8"/>
      <c r="L115" s="8"/>
      <c r="M115" s="8"/>
      <c r="N115" s="8"/>
    </row>
    <row r="116" spans="1:14" ht="18.75" x14ac:dyDescent="0.3">
      <c r="A116" s="261"/>
      <c r="B116" s="79"/>
      <c r="C116" s="79"/>
      <c r="D116" s="261"/>
      <c r="E116" s="266"/>
      <c r="F116" s="261"/>
      <c r="G116" s="261"/>
      <c r="H116" s="261"/>
      <c r="I116" s="261"/>
      <c r="J116" s="80" t="s">
        <v>254</v>
      </c>
      <c r="K116" s="8"/>
      <c r="L116" s="8"/>
      <c r="M116" s="8"/>
      <c r="N116" s="8"/>
    </row>
    <row r="117" spans="1:14" ht="19.5" thickBot="1" x14ac:dyDescent="0.35">
      <c r="A117" s="262"/>
      <c r="B117" s="81"/>
      <c r="C117" s="81"/>
      <c r="D117" s="262"/>
      <c r="E117" s="267"/>
      <c r="F117" s="262"/>
      <c r="G117" s="262"/>
      <c r="H117" s="262"/>
      <c r="I117" s="262"/>
      <c r="J117" s="82" t="s">
        <v>255</v>
      </c>
      <c r="K117" s="8"/>
      <c r="L117" s="8"/>
      <c r="M117" s="8"/>
      <c r="N117" s="8"/>
    </row>
    <row r="118" spans="1:14" ht="19.5" thickBot="1" x14ac:dyDescent="0.35">
      <c r="A118" s="135" t="s">
        <v>256</v>
      </c>
      <c r="B118" s="136"/>
      <c r="C118" s="136"/>
      <c r="D118" s="136">
        <v>56</v>
      </c>
      <c r="E118" s="137">
        <v>189852802</v>
      </c>
      <c r="F118" s="138">
        <v>80607291</v>
      </c>
      <c r="G118" s="139">
        <v>20</v>
      </c>
      <c r="H118" s="139">
        <v>36</v>
      </c>
      <c r="I118" s="139" t="s">
        <v>270</v>
      </c>
      <c r="J118" s="140">
        <v>42.5</v>
      </c>
      <c r="K118" s="8"/>
      <c r="L118" s="8"/>
      <c r="M118" s="8"/>
      <c r="N118" s="8"/>
    </row>
    <row r="119" spans="1:14" ht="38.25" thickBot="1" x14ac:dyDescent="0.35">
      <c r="A119" s="141" t="s">
        <v>33</v>
      </c>
      <c r="B119" s="142"/>
      <c r="C119" s="142"/>
      <c r="D119" s="142">
        <v>4</v>
      </c>
      <c r="E119" s="143">
        <v>19989748</v>
      </c>
      <c r="F119" s="143">
        <v>904426</v>
      </c>
      <c r="G119" s="144" t="s">
        <v>270</v>
      </c>
      <c r="H119" s="144">
        <v>4</v>
      </c>
      <c r="I119" s="144" t="s">
        <v>270</v>
      </c>
      <c r="J119" s="140">
        <v>4.5</v>
      </c>
      <c r="K119" s="8"/>
      <c r="L119" s="8"/>
      <c r="M119" s="8"/>
      <c r="N119" s="8"/>
    </row>
    <row r="120" spans="1:14" ht="19.5" thickBot="1" x14ac:dyDescent="0.35">
      <c r="A120" s="141" t="s">
        <v>31</v>
      </c>
      <c r="B120" s="142"/>
      <c r="C120" s="142"/>
      <c r="D120" s="142">
        <v>49</v>
      </c>
      <c r="E120" s="143">
        <v>243969787</v>
      </c>
      <c r="F120" s="143">
        <v>50229834</v>
      </c>
      <c r="G120" s="144">
        <v>9</v>
      </c>
      <c r="H120" s="144">
        <v>40</v>
      </c>
      <c r="I120" s="144" t="s">
        <v>270</v>
      </c>
      <c r="J120" s="140">
        <v>20.6</v>
      </c>
      <c r="K120" s="8"/>
      <c r="L120" s="8"/>
      <c r="M120" s="8"/>
      <c r="N120" s="8"/>
    </row>
    <row r="121" spans="1:14" ht="19.5" thickBot="1" x14ac:dyDescent="0.35">
      <c r="A121" s="141" t="s">
        <v>42</v>
      </c>
      <c r="B121" s="142"/>
      <c r="C121" s="142"/>
      <c r="D121" s="142">
        <v>1</v>
      </c>
      <c r="E121" s="143">
        <v>105504</v>
      </c>
      <c r="F121" s="143" t="s">
        <v>270</v>
      </c>
      <c r="G121" s="144" t="s">
        <v>270</v>
      </c>
      <c r="H121" s="144">
        <v>1</v>
      </c>
      <c r="I121" s="144" t="s">
        <v>270</v>
      </c>
      <c r="J121" s="140">
        <v>0</v>
      </c>
      <c r="K121" s="8"/>
      <c r="L121" s="8"/>
      <c r="M121" s="8"/>
      <c r="N121" s="8"/>
    </row>
    <row r="122" spans="1:14" ht="38.25" thickBot="1" x14ac:dyDescent="0.35">
      <c r="A122" s="141" t="s">
        <v>353</v>
      </c>
      <c r="B122" s="142"/>
      <c r="C122" s="142"/>
      <c r="D122" s="142">
        <v>4</v>
      </c>
      <c r="E122" s="143">
        <v>4977433</v>
      </c>
      <c r="F122" s="143">
        <v>75000</v>
      </c>
      <c r="G122" s="144" t="s">
        <v>270</v>
      </c>
      <c r="H122" s="144">
        <v>3</v>
      </c>
      <c r="I122" s="144">
        <v>1</v>
      </c>
      <c r="J122" s="140">
        <v>1.5</v>
      </c>
      <c r="K122" s="8"/>
      <c r="L122" s="8"/>
      <c r="M122" s="8"/>
      <c r="N122" s="8"/>
    </row>
    <row r="123" spans="1:14" ht="38.25" thickBot="1" x14ac:dyDescent="0.35">
      <c r="A123" s="141" t="s">
        <v>358</v>
      </c>
      <c r="B123" s="142"/>
      <c r="C123" s="142"/>
      <c r="D123" s="142">
        <v>43</v>
      </c>
      <c r="E123" s="143">
        <v>61653775</v>
      </c>
      <c r="F123" s="143">
        <v>14715969</v>
      </c>
      <c r="G123" s="144">
        <v>8</v>
      </c>
      <c r="H123" s="144">
        <v>35</v>
      </c>
      <c r="I123" s="144" t="s">
        <v>270</v>
      </c>
      <c r="J123" s="140">
        <v>23.9</v>
      </c>
      <c r="K123" s="8"/>
      <c r="L123" s="8"/>
      <c r="M123" s="8"/>
      <c r="N123" s="8"/>
    </row>
    <row r="124" spans="1:14" ht="19.5" thickBot="1" x14ac:dyDescent="0.35">
      <c r="A124" s="141" t="s">
        <v>102</v>
      </c>
      <c r="B124" s="142"/>
      <c r="C124" s="142"/>
      <c r="D124" s="142">
        <v>1</v>
      </c>
      <c r="E124" s="143">
        <v>400000</v>
      </c>
      <c r="F124" s="143">
        <v>400000</v>
      </c>
      <c r="G124" s="144">
        <v>1</v>
      </c>
      <c r="H124" s="144" t="s">
        <v>270</v>
      </c>
      <c r="I124" s="144" t="s">
        <v>270</v>
      </c>
      <c r="J124" s="140">
        <v>100</v>
      </c>
      <c r="K124" s="8"/>
      <c r="L124" s="8"/>
      <c r="M124" s="8"/>
      <c r="N124" s="8"/>
    </row>
    <row r="125" spans="1:14" ht="19.5" thickBot="1" x14ac:dyDescent="0.35">
      <c r="A125" s="145" t="s">
        <v>16</v>
      </c>
      <c r="B125" s="145">
        <f>SUM(B118:B124)</f>
        <v>0</v>
      </c>
      <c r="C125" s="145"/>
      <c r="D125" s="145">
        <f t="shared" ref="D125:I125" si="8">SUM(D118:D124)</f>
        <v>158</v>
      </c>
      <c r="E125" s="146">
        <f t="shared" si="8"/>
        <v>520949049</v>
      </c>
      <c r="F125" s="146">
        <f t="shared" si="8"/>
        <v>146932520</v>
      </c>
      <c r="G125" s="145">
        <f t="shared" si="8"/>
        <v>38</v>
      </c>
      <c r="H125" s="145">
        <f t="shared" si="8"/>
        <v>119</v>
      </c>
      <c r="I125" s="145">
        <f t="shared" si="8"/>
        <v>1</v>
      </c>
      <c r="J125" s="88">
        <f>F125*100/E125</f>
        <v>28.204777469514106</v>
      </c>
      <c r="K125" s="8"/>
      <c r="L125" s="8"/>
      <c r="M125" s="8"/>
      <c r="N125" s="8"/>
    </row>
    <row r="126" spans="1:14" ht="18.75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8.75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9.5" thickBot="1" x14ac:dyDescent="0.35">
      <c r="A128" s="257" t="s">
        <v>572</v>
      </c>
      <c r="B128" s="258"/>
      <c r="C128" s="258"/>
      <c r="D128" s="255"/>
      <c r="E128" s="255"/>
      <c r="F128" s="255"/>
      <c r="G128" s="255"/>
      <c r="H128" s="255"/>
      <c r="I128" s="255"/>
      <c r="J128" s="255"/>
      <c r="K128" s="8"/>
      <c r="L128" s="8"/>
      <c r="M128" s="8"/>
      <c r="N128" s="8"/>
    </row>
    <row r="129" spans="1:14" ht="18.75" x14ac:dyDescent="0.3">
      <c r="A129" s="251" t="s">
        <v>251</v>
      </c>
      <c r="B129" s="62"/>
      <c r="C129" s="62"/>
      <c r="D129" s="251" t="s">
        <v>214</v>
      </c>
      <c r="E129" s="31" t="s">
        <v>561</v>
      </c>
      <c r="F129" s="251" t="s">
        <v>573</v>
      </c>
      <c r="G129" s="251" t="s">
        <v>185</v>
      </c>
      <c r="H129" s="251" t="s">
        <v>252</v>
      </c>
      <c r="I129" s="24" t="s">
        <v>257</v>
      </c>
      <c r="J129" s="24" t="s">
        <v>253</v>
      </c>
      <c r="K129" s="8"/>
      <c r="L129" s="8"/>
      <c r="M129" s="8"/>
      <c r="N129" s="8"/>
    </row>
    <row r="130" spans="1:14" ht="18.75" x14ac:dyDescent="0.3">
      <c r="A130" s="259"/>
      <c r="B130" s="63"/>
      <c r="C130" s="63"/>
      <c r="D130" s="259"/>
      <c r="E130" s="32" t="s">
        <v>193</v>
      </c>
      <c r="F130" s="259"/>
      <c r="G130" s="259"/>
      <c r="H130" s="259"/>
      <c r="I130" s="30" t="s">
        <v>258</v>
      </c>
      <c r="J130" s="30" t="s">
        <v>254</v>
      </c>
      <c r="K130" s="8"/>
      <c r="L130" s="8"/>
      <c r="M130" s="8"/>
      <c r="N130" s="8"/>
    </row>
    <row r="131" spans="1:14" ht="19.5" thickBot="1" x14ac:dyDescent="0.35">
      <c r="A131" s="252"/>
      <c r="B131" s="63"/>
      <c r="C131" s="63"/>
      <c r="D131" s="259"/>
      <c r="E131" s="33"/>
      <c r="F131" s="259"/>
      <c r="G131" s="259"/>
      <c r="H131" s="259"/>
      <c r="I131" s="30" t="s">
        <v>259</v>
      </c>
      <c r="J131" s="25" t="s">
        <v>255</v>
      </c>
      <c r="K131" s="8"/>
      <c r="L131" s="8"/>
      <c r="M131" s="8"/>
      <c r="N131" s="8"/>
    </row>
    <row r="132" spans="1:14" ht="19.5" thickBot="1" x14ac:dyDescent="0.35">
      <c r="A132" s="116" t="s">
        <v>41</v>
      </c>
      <c r="B132" s="117"/>
      <c r="C132" s="117"/>
      <c r="D132" s="111">
        <v>51</v>
      </c>
      <c r="E132" s="118">
        <v>163657276</v>
      </c>
      <c r="F132" s="118">
        <v>75887418</v>
      </c>
      <c r="G132" s="119">
        <v>4</v>
      </c>
      <c r="H132" s="119">
        <v>47</v>
      </c>
      <c r="I132" s="119" t="s">
        <v>270</v>
      </c>
      <c r="J132" s="120">
        <v>46.4</v>
      </c>
      <c r="K132" s="8"/>
      <c r="L132" s="8"/>
      <c r="M132" s="8"/>
      <c r="N132" s="8"/>
    </row>
    <row r="133" spans="1:14" ht="19.5" thickBot="1" x14ac:dyDescent="0.35">
      <c r="A133" s="121" t="s">
        <v>32</v>
      </c>
      <c r="B133" s="117"/>
      <c r="C133" s="117"/>
      <c r="D133" s="111">
        <v>19</v>
      </c>
      <c r="E133" s="118">
        <v>35053401</v>
      </c>
      <c r="F133" s="118">
        <v>7009768</v>
      </c>
      <c r="G133" s="119">
        <v>2</v>
      </c>
      <c r="H133" s="119">
        <v>16</v>
      </c>
      <c r="I133" s="119">
        <v>1</v>
      </c>
      <c r="J133" s="120">
        <v>20</v>
      </c>
      <c r="K133" s="8"/>
      <c r="L133" s="8"/>
      <c r="M133" s="8"/>
      <c r="N133" s="8"/>
    </row>
    <row r="134" spans="1:14" ht="19.5" thickBot="1" x14ac:dyDescent="0.35">
      <c r="A134" s="121" t="s">
        <v>5</v>
      </c>
      <c r="B134" s="117"/>
      <c r="C134" s="117"/>
      <c r="D134" s="111">
        <v>96</v>
      </c>
      <c r="E134" s="122">
        <v>284756948</v>
      </c>
      <c r="F134" s="118">
        <v>68612374</v>
      </c>
      <c r="G134" s="119">
        <v>6</v>
      </c>
      <c r="H134" s="119">
        <v>90</v>
      </c>
      <c r="I134" s="119" t="s">
        <v>270</v>
      </c>
      <c r="J134" s="120">
        <v>24.1</v>
      </c>
      <c r="K134" s="8"/>
      <c r="L134" s="8"/>
      <c r="M134" s="8"/>
      <c r="N134" s="8"/>
    </row>
    <row r="135" spans="1:14" ht="19.5" thickBot="1" x14ac:dyDescent="0.35">
      <c r="A135" s="121" t="s">
        <v>9</v>
      </c>
      <c r="B135" s="117"/>
      <c r="C135" s="117"/>
      <c r="D135" s="111">
        <v>12</v>
      </c>
      <c r="E135" s="118">
        <v>16187877</v>
      </c>
      <c r="F135" s="118">
        <v>6391569</v>
      </c>
      <c r="G135" s="119">
        <v>2</v>
      </c>
      <c r="H135" s="119">
        <v>10</v>
      </c>
      <c r="I135" s="119" t="s">
        <v>270</v>
      </c>
      <c r="J135" s="120">
        <v>39.5</v>
      </c>
      <c r="K135" s="8"/>
      <c r="L135" s="8"/>
      <c r="M135" s="8"/>
      <c r="N135" s="8"/>
    </row>
    <row r="136" spans="1:14" ht="19.5" thickBot="1" x14ac:dyDescent="0.35">
      <c r="A136" s="121" t="s">
        <v>4</v>
      </c>
      <c r="B136" s="117"/>
      <c r="C136" s="117"/>
      <c r="D136" s="111">
        <v>11</v>
      </c>
      <c r="E136" s="118">
        <v>21509338</v>
      </c>
      <c r="F136" s="118">
        <v>6078368</v>
      </c>
      <c r="G136" s="119" t="s">
        <v>270</v>
      </c>
      <c r="H136" s="119">
        <v>11</v>
      </c>
      <c r="I136" s="119" t="s">
        <v>270</v>
      </c>
      <c r="J136" s="120">
        <v>28.3</v>
      </c>
      <c r="K136" s="8"/>
      <c r="L136" s="8"/>
      <c r="M136" s="8"/>
      <c r="N136" s="8"/>
    </row>
    <row r="137" spans="1:14" ht="19.5" thickBot="1" x14ac:dyDescent="0.35">
      <c r="A137" s="121" t="s">
        <v>13</v>
      </c>
      <c r="B137" s="117"/>
      <c r="C137" s="117"/>
      <c r="D137" s="111">
        <v>14</v>
      </c>
      <c r="E137" s="118">
        <v>15341769</v>
      </c>
      <c r="F137" s="118">
        <v>7091088</v>
      </c>
      <c r="G137" s="119" t="s">
        <v>270</v>
      </c>
      <c r="H137" s="119">
        <v>14</v>
      </c>
      <c r="I137" s="119" t="s">
        <v>270</v>
      </c>
      <c r="J137" s="120">
        <v>46.2</v>
      </c>
      <c r="K137" s="8"/>
      <c r="L137" s="8"/>
      <c r="M137" s="8"/>
      <c r="N137" s="8"/>
    </row>
    <row r="138" spans="1:14" ht="19.5" thickBot="1" x14ac:dyDescent="0.35">
      <c r="A138" s="121" t="s">
        <v>47</v>
      </c>
      <c r="B138" s="117"/>
      <c r="C138" s="117"/>
      <c r="D138" s="111">
        <v>16</v>
      </c>
      <c r="E138" s="118">
        <v>65083219</v>
      </c>
      <c r="F138" s="118">
        <v>8952985</v>
      </c>
      <c r="G138" s="119">
        <v>2</v>
      </c>
      <c r="H138" s="119">
        <v>14</v>
      </c>
      <c r="I138" s="119" t="s">
        <v>270</v>
      </c>
      <c r="J138" s="120">
        <v>13.8</v>
      </c>
      <c r="K138" s="8"/>
      <c r="L138" s="8"/>
      <c r="M138" s="8"/>
      <c r="N138" s="8"/>
    </row>
    <row r="139" spans="1:14" ht="19.5" thickBot="1" x14ac:dyDescent="0.35">
      <c r="A139" s="121" t="s">
        <v>75</v>
      </c>
      <c r="B139" s="117"/>
      <c r="C139" s="117"/>
      <c r="D139" s="111">
        <v>7</v>
      </c>
      <c r="E139" s="118">
        <v>9774160</v>
      </c>
      <c r="F139" s="118">
        <v>5191656</v>
      </c>
      <c r="G139" s="119">
        <v>1</v>
      </c>
      <c r="H139" s="119">
        <v>6</v>
      </c>
      <c r="I139" s="119" t="s">
        <v>270</v>
      </c>
      <c r="J139" s="120">
        <v>53.1</v>
      </c>
      <c r="K139" s="8"/>
      <c r="L139" s="8"/>
      <c r="M139" s="8"/>
      <c r="N139" s="8"/>
    </row>
    <row r="140" spans="1:14" ht="19.5" thickBot="1" x14ac:dyDescent="0.35">
      <c r="A140" s="121" t="s">
        <v>6</v>
      </c>
      <c r="B140" s="117"/>
      <c r="C140" s="117"/>
      <c r="D140" s="111">
        <v>10</v>
      </c>
      <c r="E140" s="118">
        <v>3144001</v>
      </c>
      <c r="F140" s="118">
        <v>771472</v>
      </c>
      <c r="G140" s="119">
        <v>1</v>
      </c>
      <c r="H140" s="119">
        <v>7</v>
      </c>
      <c r="I140" s="119">
        <v>2</v>
      </c>
      <c r="J140" s="120">
        <v>24.5</v>
      </c>
      <c r="K140" s="8"/>
      <c r="L140" s="8"/>
      <c r="M140" s="8"/>
      <c r="N140" s="8"/>
    </row>
    <row r="141" spans="1:14" ht="38.25" thickBot="1" x14ac:dyDescent="0.35">
      <c r="A141" s="121" t="s">
        <v>8</v>
      </c>
      <c r="B141" s="117"/>
      <c r="C141" s="117"/>
      <c r="D141" s="111">
        <v>43</v>
      </c>
      <c r="E141" s="118">
        <v>93470846</v>
      </c>
      <c r="F141" s="118">
        <v>34362807</v>
      </c>
      <c r="G141" s="119">
        <v>14</v>
      </c>
      <c r="H141" s="119">
        <v>29</v>
      </c>
      <c r="I141" s="119" t="s">
        <v>270</v>
      </c>
      <c r="J141" s="120">
        <v>36.799999999999997</v>
      </c>
      <c r="K141" s="8"/>
      <c r="L141" s="8"/>
      <c r="M141" s="8"/>
      <c r="N141" s="8"/>
    </row>
    <row r="142" spans="1:14" ht="19.5" thickBot="1" x14ac:dyDescent="0.35">
      <c r="A142" s="121" t="s">
        <v>73</v>
      </c>
      <c r="B142" s="117"/>
      <c r="C142" s="117"/>
      <c r="D142" s="111">
        <v>24</v>
      </c>
      <c r="E142" s="118">
        <v>69686764</v>
      </c>
      <c r="F142" s="118">
        <v>21285563</v>
      </c>
      <c r="G142" s="119">
        <v>1</v>
      </c>
      <c r="H142" s="119">
        <v>23</v>
      </c>
      <c r="I142" s="119" t="s">
        <v>270</v>
      </c>
      <c r="J142" s="120">
        <v>30.5</v>
      </c>
      <c r="K142" s="8"/>
      <c r="L142" s="8"/>
      <c r="M142" s="8"/>
      <c r="N142" s="8"/>
    </row>
    <row r="143" spans="1:14" ht="19.5" thickBot="1" x14ac:dyDescent="0.35">
      <c r="A143" s="121" t="s">
        <v>88</v>
      </c>
      <c r="B143" s="117"/>
      <c r="C143" s="117"/>
      <c r="D143" s="111">
        <v>2</v>
      </c>
      <c r="E143" s="118">
        <v>265000</v>
      </c>
      <c r="F143" s="118">
        <v>127398</v>
      </c>
      <c r="G143" s="119" t="s">
        <v>270</v>
      </c>
      <c r="H143" s="119">
        <v>2</v>
      </c>
      <c r="I143" s="119" t="s">
        <v>270</v>
      </c>
      <c r="J143" s="120">
        <v>48.1</v>
      </c>
      <c r="K143" s="8"/>
      <c r="L143" s="8"/>
      <c r="M143" s="8"/>
      <c r="N143" s="8"/>
    </row>
    <row r="144" spans="1:14" ht="19.5" thickBot="1" x14ac:dyDescent="0.35">
      <c r="A144" s="121" t="s">
        <v>14</v>
      </c>
      <c r="B144" s="117"/>
      <c r="C144" s="117"/>
      <c r="D144" s="111">
        <v>6</v>
      </c>
      <c r="E144" s="118">
        <v>19671047</v>
      </c>
      <c r="F144" s="118">
        <v>7289755</v>
      </c>
      <c r="G144" s="119" t="s">
        <v>270</v>
      </c>
      <c r="H144" s="119">
        <v>5</v>
      </c>
      <c r="I144" s="119" t="s">
        <v>270</v>
      </c>
      <c r="J144" s="120">
        <v>37.1</v>
      </c>
      <c r="K144" s="8"/>
      <c r="L144" s="8"/>
      <c r="M144" s="8"/>
      <c r="N144" s="8"/>
    </row>
    <row r="145" spans="1:14" ht="19.5" thickBot="1" x14ac:dyDescent="0.35">
      <c r="A145" s="121" t="s">
        <v>7</v>
      </c>
      <c r="B145" s="117"/>
      <c r="C145" s="117"/>
      <c r="D145" s="111">
        <v>36</v>
      </c>
      <c r="E145" s="118">
        <v>104887610</v>
      </c>
      <c r="F145" s="118">
        <v>48897315</v>
      </c>
      <c r="G145" s="119">
        <v>2</v>
      </c>
      <c r="H145" s="119">
        <v>34</v>
      </c>
      <c r="I145" s="119" t="s">
        <v>270</v>
      </c>
      <c r="J145" s="120">
        <v>46.6</v>
      </c>
      <c r="K145" s="8"/>
      <c r="L145" s="8"/>
      <c r="M145" s="8"/>
      <c r="N145" s="8"/>
    </row>
    <row r="146" spans="1:14" ht="19.5" thickBot="1" x14ac:dyDescent="0.35">
      <c r="A146" s="121" t="s">
        <v>58</v>
      </c>
      <c r="B146" s="117"/>
      <c r="C146" s="117"/>
      <c r="D146" s="111">
        <v>22</v>
      </c>
      <c r="E146" s="118">
        <v>65652945</v>
      </c>
      <c r="F146" s="118">
        <v>26813749</v>
      </c>
      <c r="G146" s="119" t="s">
        <v>270</v>
      </c>
      <c r="H146" s="119">
        <v>22</v>
      </c>
      <c r="I146" s="119" t="s">
        <v>270</v>
      </c>
      <c r="J146" s="120">
        <v>40.799999999999997</v>
      </c>
      <c r="K146" s="8"/>
      <c r="L146" s="8"/>
      <c r="M146" s="8"/>
      <c r="N146" s="8"/>
    </row>
    <row r="147" spans="1:14" ht="19.5" thickBot="1" x14ac:dyDescent="0.35">
      <c r="A147" s="121" t="s">
        <v>2</v>
      </c>
      <c r="B147" s="117"/>
      <c r="C147" s="117"/>
      <c r="D147" s="123">
        <v>6</v>
      </c>
      <c r="E147" s="124">
        <v>2650001</v>
      </c>
      <c r="F147" s="118">
        <v>1343083</v>
      </c>
      <c r="G147" s="125" t="s">
        <v>270</v>
      </c>
      <c r="H147" s="125">
        <v>6</v>
      </c>
      <c r="I147" s="125" t="s">
        <v>270</v>
      </c>
      <c r="J147" s="120">
        <v>50.7</v>
      </c>
      <c r="K147" s="8"/>
      <c r="L147" s="8"/>
      <c r="M147" s="8"/>
      <c r="N147" s="8"/>
    </row>
    <row r="148" spans="1:14" ht="19.5" thickBot="1" x14ac:dyDescent="0.35">
      <c r="A148" s="126" t="s">
        <v>16</v>
      </c>
      <c r="B148" s="126"/>
      <c r="C148" s="126"/>
      <c r="D148" s="126">
        <f t="shared" ref="D148:I148" si="9">SUM(D132:D147)</f>
        <v>375</v>
      </c>
      <c r="E148" s="127">
        <f t="shared" si="9"/>
        <v>970792202</v>
      </c>
      <c r="F148" s="127">
        <f>SUM(F132:F147)</f>
        <v>326106368</v>
      </c>
      <c r="G148" s="128">
        <f t="shared" si="9"/>
        <v>35</v>
      </c>
      <c r="H148" s="128">
        <f t="shared" si="9"/>
        <v>336</v>
      </c>
      <c r="I148" s="128">
        <f t="shared" si="9"/>
        <v>3</v>
      </c>
      <c r="J148" s="120">
        <f>F148*100/E148</f>
        <v>33.591778686331061</v>
      </c>
      <c r="K148" s="8"/>
      <c r="L148" s="8"/>
      <c r="M148" s="8"/>
      <c r="N148" s="8"/>
    </row>
    <row r="149" spans="1:14" ht="18.75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8.75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8.75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8.75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8.75" x14ac:dyDescent="0.3">
      <c r="A153" s="245" t="s">
        <v>565</v>
      </c>
      <c r="B153" s="246"/>
      <c r="C153" s="246"/>
      <c r="D153" s="246"/>
      <c r="E153" s="246"/>
      <c r="F153" s="246"/>
      <c r="G153" s="246"/>
      <c r="H153" s="246"/>
      <c r="I153" s="246"/>
      <c r="J153" s="247"/>
      <c r="K153" s="76"/>
      <c r="L153" s="8"/>
      <c r="M153" s="8"/>
      <c r="N153" s="8"/>
    </row>
    <row r="154" spans="1:14" ht="56.25" x14ac:dyDescent="0.3">
      <c r="A154" s="20" t="s">
        <v>194</v>
      </c>
      <c r="B154" s="20" t="s">
        <v>195</v>
      </c>
      <c r="C154" s="20" t="s">
        <v>196</v>
      </c>
      <c r="D154" s="20" t="s">
        <v>197</v>
      </c>
      <c r="E154" s="20" t="s">
        <v>198</v>
      </c>
      <c r="F154" s="20" t="s">
        <v>199</v>
      </c>
      <c r="G154" s="20" t="s">
        <v>200</v>
      </c>
      <c r="H154" s="20" t="s">
        <v>201</v>
      </c>
      <c r="I154" s="20" t="s">
        <v>202</v>
      </c>
      <c r="J154" s="8"/>
      <c r="K154" s="8"/>
      <c r="L154" s="8"/>
    </row>
    <row r="155" spans="1:14" ht="44.25" customHeight="1" x14ac:dyDescent="0.3">
      <c r="A155" s="83">
        <v>1</v>
      </c>
      <c r="B155" s="84" t="s">
        <v>269</v>
      </c>
      <c r="C155" s="85">
        <v>15</v>
      </c>
      <c r="D155" s="86">
        <v>45231543</v>
      </c>
      <c r="E155" s="87">
        <v>19829791</v>
      </c>
      <c r="F155" s="85">
        <v>3</v>
      </c>
      <c r="G155" s="85">
        <v>12</v>
      </c>
      <c r="H155" s="85" t="s">
        <v>270</v>
      </c>
      <c r="I155" s="88">
        <v>43.8</v>
      </c>
      <c r="J155" s="8"/>
      <c r="K155" s="8"/>
      <c r="L155" s="8"/>
    </row>
    <row r="156" spans="1:14" ht="44.25" customHeight="1" x14ac:dyDescent="0.3">
      <c r="A156" s="83">
        <v>2</v>
      </c>
      <c r="B156" s="84" t="s">
        <v>203</v>
      </c>
      <c r="C156" s="85">
        <v>173</v>
      </c>
      <c r="D156" s="87">
        <v>345605822</v>
      </c>
      <c r="E156" s="87">
        <v>98583634</v>
      </c>
      <c r="F156" s="85">
        <v>22</v>
      </c>
      <c r="G156" s="85">
        <v>151</v>
      </c>
      <c r="H156" s="85" t="s">
        <v>270</v>
      </c>
      <c r="I156" s="88">
        <v>28.5</v>
      </c>
      <c r="J156" s="8"/>
      <c r="K156" s="8"/>
      <c r="L156" s="8"/>
    </row>
    <row r="157" spans="1:14" ht="23.25" customHeight="1" x14ac:dyDescent="0.3">
      <c r="A157" s="83">
        <v>3</v>
      </c>
      <c r="B157" s="84" t="s">
        <v>208</v>
      </c>
      <c r="C157" s="85">
        <v>81</v>
      </c>
      <c r="D157" s="87">
        <v>109556692</v>
      </c>
      <c r="E157" s="87">
        <v>39069621</v>
      </c>
      <c r="F157" s="85">
        <v>2</v>
      </c>
      <c r="G157" s="85">
        <v>78</v>
      </c>
      <c r="H157" s="85">
        <v>1</v>
      </c>
      <c r="I157" s="88">
        <v>35.700000000000003</v>
      </c>
      <c r="J157" s="8"/>
      <c r="K157" s="8"/>
      <c r="L157" s="8"/>
    </row>
    <row r="158" spans="1:14" ht="18.75" x14ac:dyDescent="0.3">
      <c r="A158" s="83">
        <v>4</v>
      </c>
      <c r="B158" s="84" t="s">
        <v>207</v>
      </c>
      <c r="C158" s="85">
        <v>24</v>
      </c>
      <c r="D158" s="86">
        <v>149451800</v>
      </c>
      <c r="E158" s="87">
        <v>81406230</v>
      </c>
      <c r="F158" s="85">
        <v>4</v>
      </c>
      <c r="G158" s="85">
        <v>20</v>
      </c>
      <c r="H158" s="85" t="s">
        <v>270</v>
      </c>
      <c r="I158" s="88">
        <v>54.5</v>
      </c>
      <c r="J158" s="8"/>
      <c r="K158" s="8"/>
      <c r="L158" s="8"/>
    </row>
    <row r="159" spans="1:14" ht="37.5" x14ac:dyDescent="0.3">
      <c r="A159" s="83">
        <v>5</v>
      </c>
      <c r="B159" s="84" t="s">
        <v>358</v>
      </c>
      <c r="C159" s="85">
        <v>23</v>
      </c>
      <c r="D159" s="87">
        <v>102223273</v>
      </c>
      <c r="E159" s="87">
        <v>23018253</v>
      </c>
      <c r="F159" s="85">
        <v>1</v>
      </c>
      <c r="G159" s="85">
        <v>20</v>
      </c>
      <c r="H159" s="85">
        <v>2</v>
      </c>
      <c r="I159" s="88">
        <v>22.5</v>
      </c>
      <c r="J159" s="8"/>
      <c r="K159" s="8"/>
      <c r="L159" s="8"/>
    </row>
    <row r="160" spans="1:14" ht="37.5" x14ac:dyDescent="0.3">
      <c r="A160" s="83">
        <v>6</v>
      </c>
      <c r="B160" s="84" t="s">
        <v>204</v>
      </c>
      <c r="C160" s="85">
        <v>31</v>
      </c>
      <c r="D160" s="87">
        <v>28278855</v>
      </c>
      <c r="E160" s="87">
        <v>9915268</v>
      </c>
      <c r="F160" s="85">
        <v>3</v>
      </c>
      <c r="G160" s="85">
        <v>28</v>
      </c>
      <c r="H160" s="85" t="s">
        <v>270</v>
      </c>
      <c r="I160" s="88">
        <v>35.1</v>
      </c>
      <c r="J160" s="8"/>
      <c r="K160" s="8"/>
      <c r="L160" s="8"/>
    </row>
    <row r="161" spans="1:14" ht="18.75" x14ac:dyDescent="0.3">
      <c r="A161" s="83">
        <v>7</v>
      </c>
      <c r="B161" s="84" t="s">
        <v>205</v>
      </c>
      <c r="C161" s="85">
        <v>7</v>
      </c>
      <c r="D161" s="87">
        <v>99502235</v>
      </c>
      <c r="E161" s="87">
        <v>26497694</v>
      </c>
      <c r="F161" s="85" t="s">
        <v>270</v>
      </c>
      <c r="G161" s="85">
        <v>7</v>
      </c>
      <c r="H161" s="85" t="s">
        <v>270</v>
      </c>
      <c r="I161" s="88">
        <v>26.6</v>
      </c>
      <c r="J161" s="8"/>
      <c r="K161" s="8"/>
      <c r="L161" s="8"/>
    </row>
    <row r="162" spans="1:14" ht="18.75" x14ac:dyDescent="0.3">
      <c r="A162" s="83">
        <v>8</v>
      </c>
      <c r="B162" s="84" t="s">
        <v>357</v>
      </c>
      <c r="C162" s="85">
        <v>5</v>
      </c>
      <c r="D162" s="87">
        <v>61127982</v>
      </c>
      <c r="E162" s="87">
        <v>25551104</v>
      </c>
      <c r="F162" s="85" t="s">
        <v>270</v>
      </c>
      <c r="G162" s="85">
        <v>5</v>
      </c>
      <c r="H162" s="85" t="s">
        <v>270</v>
      </c>
      <c r="I162" s="88">
        <v>41.8</v>
      </c>
      <c r="J162" s="8"/>
      <c r="K162" s="8"/>
      <c r="L162" s="8"/>
    </row>
    <row r="163" spans="1:14" ht="19.5" thickBot="1" x14ac:dyDescent="0.35">
      <c r="A163" s="83">
        <v>9</v>
      </c>
      <c r="B163" s="84" t="s">
        <v>206</v>
      </c>
      <c r="C163" s="85">
        <v>3</v>
      </c>
      <c r="D163" s="87">
        <v>20000000</v>
      </c>
      <c r="E163" s="87" t="s">
        <v>270</v>
      </c>
      <c r="F163" s="85" t="s">
        <v>270</v>
      </c>
      <c r="G163" s="85">
        <v>3</v>
      </c>
      <c r="H163" s="85" t="s">
        <v>270</v>
      </c>
      <c r="I163" s="88">
        <v>0</v>
      </c>
      <c r="J163" s="8"/>
      <c r="K163" s="21"/>
      <c r="L163" s="8"/>
    </row>
    <row r="164" spans="1:14" ht="19.5" thickBot="1" x14ac:dyDescent="0.35">
      <c r="A164" s="129">
        <v>10</v>
      </c>
      <c r="B164" s="92" t="s">
        <v>209</v>
      </c>
      <c r="C164" s="85">
        <v>13</v>
      </c>
      <c r="D164" s="87">
        <v>9814000</v>
      </c>
      <c r="E164" s="87">
        <v>2234773</v>
      </c>
      <c r="F164" s="85" t="s">
        <v>270</v>
      </c>
      <c r="G164" s="85">
        <v>13</v>
      </c>
      <c r="H164" s="85" t="s">
        <v>270</v>
      </c>
      <c r="I164" s="88">
        <v>22.8</v>
      </c>
      <c r="J164" s="8"/>
      <c r="K164" s="21"/>
      <c r="L164" s="8"/>
    </row>
    <row r="165" spans="1:14" ht="32.25" customHeight="1" thickBot="1" x14ac:dyDescent="0.35">
      <c r="A165" s="93"/>
      <c r="B165" s="83" t="s">
        <v>210</v>
      </c>
      <c r="C165" s="94">
        <f t="shared" ref="C165" si="10">SUM(C155:C164)</f>
        <v>375</v>
      </c>
      <c r="D165" s="90">
        <f t="shared" ref="D165" si="11">SUM(D155:D164)</f>
        <v>970792202</v>
      </c>
      <c r="E165" s="90">
        <f t="shared" ref="E165" si="12">SUM(E155:E164)</f>
        <v>326106368</v>
      </c>
      <c r="F165" s="94">
        <f t="shared" ref="F165" si="13">SUM(F155:F164)</f>
        <v>35</v>
      </c>
      <c r="G165" s="94">
        <f t="shared" ref="G165" si="14">SUM(G155:G164)</f>
        <v>337</v>
      </c>
      <c r="H165" s="94">
        <f t="shared" ref="H165" si="15">SUM(H155:H164)</f>
        <v>3</v>
      </c>
      <c r="I165" s="95">
        <f t="shared" ref="I165" si="16">E165*100/D165</f>
        <v>33.591778686331061</v>
      </c>
      <c r="J165" s="8"/>
      <c r="K165" s="21"/>
      <c r="L165" s="8"/>
    </row>
    <row r="166" spans="1:14" ht="18.75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8.75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8.75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8.75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.75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9.5" thickBot="1" x14ac:dyDescent="0.35">
      <c r="A171" s="257" t="s">
        <v>574</v>
      </c>
      <c r="B171" s="258"/>
      <c r="C171" s="258"/>
      <c r="D171" s="255"/>
      <c r="E171" s="255"/>
      <c r="F171" s="255"/>
      <c r="G171" s="255"/>
      <c r="H171" s="255"/>
      <c r="I171" s="255"/>
      <c r="J171" s="255"/>
      <c r="K171" s="8"/>
      <c r="L171" s="8"/>
      <c r="M171" s="8"/>
      <c r="N171" s="8"/>
    </row>
    <row r="172" spans="1:14" ht="54" x14ac:dyDescent="0.3">
      <c r="A172" s="263" t="s">
        <v>251</v>
      </c>
      <c r="B172" s="60"/>
      <c r="C172" s="60"/>
      <c r="D172" s="263" t="s">
        <v>214</v>
      </c>
      <c r="E172" s="263" t="s">
        <v>300</v>
      </c>
      <c r="F172" s="263" t="s">
        <v>260</v>
      </c>
      <c r="G172" s="263" t="s">
        <v>185</v>
      </c>
      <c r="H172" s="31" t="s">
        <v>261</v>
      </c>
      <c r="I172" s="31" t="s">
        <v>262</v>
      </c>
      <c r="J172" s="31" t="s">
        <v>220</v>
      </c>
      <c r="K172" s="8"/>
      <c r="L172" s="8"/>
      <c r="M172" s="8"/>
      <c r="N172" s="8"/>
    </row>
    <row r="173" spans="1:14" ht="19.5" thickBot="1" x14ac:dyDescent="0.35">
      <c r="A173" s="264"/>
      <c r="B173" s="61"/>
      <c r="C173" s="61"/>
      <c r="D173" s="264"/>
      <c r="E173" s="264"/>
      <c r="F173" s="264"/>
      <c r="G173" s="264"/>
      <c r="H173" s="34" t="s">
        <v>188</v>
      </c>
      <c r="I173" s="34" t="s">
        <v>259</v>
      </c>
      <c r="J173" s="25" t="s">
        <v>255</v>
      </c>
      <c r="K173" s="8"/>
      <c r="L173" s="8"/>
      <c r="M173" s="8"/>
      <c r="N173" s="8"/>
    </row>
    <row r="174" spans="1:14" ht="19.5" thickBot="1" x14ac:dyDescent="0.35">
      <c r="A174" s="130" t="s">
        <v>41</v>
      </c>
      <c r="B174" s="131"/>
      <c r="C174" s="131"/>
      <c r="D174" s="111">
        <v>17</v>
      </c>
      <c r="E174" s="118">
        <v>68092261</v>
      </c>
      <c r="F174" s="118">
        <v>27798598</v>
      </c>
      <c r="G174" s="119">
        <v>6</v>
      </c>
      <c r="H174" s="119">
        <v>11</v>
      </c>
      <c r="I174" s="119"/>
      <c r="J174" s="120">
        <v>40.799999999999997</v>
      </c>
      <c r="K174" s="8"/>
      <c r="L174" s="8"/>
      <c r="M174" s="8"/>
      <c r="N174" s="8"/>
    </row>
    <row r="175" spans="1:14" ht="19.5" thickBot="1" x14ac:dyDescent="0.35">
      <c r="A175" s="130" t="s">
        <v>32</v>
      </c>
      <c r="B175" s="131"/>
      <c r="C175" s="131"/>
      <c r="D175" s="111">
        <v>18</v>
      </c>
      <c r="E175" s="118">
        <v>20626486</v>
      </c>
      <c r="F175" s="118">
        <v>5826332</v>
      </c>
      <c r="G175" s="119">
        <v>4</v>
      </c>
      <c r="H175" s="119">
        <v>14</v>
      </c>
      <c r="I175" s="119"/>
      <c r="J175" s="120">
        <v>28.2</v>
      </c>
      <c r="K175" s="8"/>
      <c r="L175" s="8"/>
      <c r="M175" s="8"/>
      <c r="N175" s="8"/>
    </row>
    <row r="176" spans="1:14" ht="19.5" thickBot="1" x14ac:dyDescent="0.35">
      <c r="A176" s="130" t="s">
        <v>5</v>
      </c>
      <c r="B176" s="131"/>
      <c r="C176" s="131"/>
      <c r="D176" s="111">
        <v>21</v>
      </c>
      <c r="E176" s="122">
        <v>106234372</v>
      </c>
      <c r="F176" s="118">
        <v>47850667</v>
      </c>
      <c r="G176" s="119">
        <v>6</v>
      </c>
      <c r="H176" s="119">
        <v>15</v>
      </c>
      <c r="I176" s="119"/>
      <c r="J176" s="120">
        <v>45</v>
      </c>
      <c r="K176" s="8"/>
      <c r="L176" s="8"/>
      <c r="M176" s="8"/>
      <c r="N176" s="8"/>
    </row>
    <row r="177" spans="1:14" ht="19.5" thickBot="1" x14ac:dyDescent="0.35">
      <c r="A177" s="130" t="s">
        <v>9</v>
      </c>
      <c r="B177" s="131"/>
      <c r="C177" s="131"/>
      <c r="D177" s="111">
        <v>6</v>
      </c>
      <c r="E177" s="118">
        <v>14701122</v>
      </c>
      <c r="F177" s="118">
        <v>2908223</v>
      </c>
      <c r="G177" s="119">
        <v>1</v>
      </c>
      <c r="H177" s="119">
        <v>5</v>
      </c>
      <c r="I177" s="119"/>
      <c r="J177" s="120">
        <v>19.8</v>
      </c>
      <c r="K177" s="8"/>
      <c r="L177" s="8"/>
      <c r="M177" s="8"/>
      <c r="N177" s="8"/>
    </row>
    <row r="178" spans="1:14" ht="19.5" thickBot="1" x14ac:dyDescent="0.35">
      <c r="A178" s="130" t="s">
        <v>4</v>
      </c>
      <c r="B178" s="131"/>
      <c r="C178" s="131"/>
      <c r="D178" s="111">
        <v>8</v>
      </c>
      <c r="E178" s="118">
        <v>22645561</v>
      </c>
      <c r="F178" s="118">
        <v>2761023</v>
      </c>
      <c r="G178" s="119">
        <v>1</v>
      </c>
      <c r="H178" s="119">
        <v>7</v>
      </c>
      <c r="I178" s="119"/>
      <c r="J178" s="120">
        <v>12.2</v>
      </c>
      <c r="K178" s="8"/>
      <c r="L178" s="8"/>
      <c r="M178" s="8"/>
      <c r="N178" s="8"/>
    </row>
    <row r="179" spans="1:14" ht="19.5" thickBot="1" x14ac:dyDescent="0.35">
      <c r="A179" s="130" t="s">
        <v>13</v>
      </c>
      <c r="B179" s="131"/>
      <c r="C179" s="131"/>
      <c r="D179" s="111">
        <v>17</v>
      </c>
      <c r="E179" s="118">
        <v>43376179</v>
      </c>
      <c r="F179" s="118">
        <v>10744242</v>
      </c>
      <c r="G179" s="119">
        <v>2</v>
      </c>
      <c r="H179" s="119">
        <v>15</v>
      </c>
      <c r="I179" s="119"/>
      <c r="J179" s="120">
        <v>24.8</v>
      </c>
      <c r="K179" s="8"/>
      <c r="L179" s="8"/>
      <c r="M179" s="8"/>
      <c r="N179" s="8"/>
    </row>
    <row r="180" spans="1:14" ht="19.5" thickBot="1" x14ac:dyDescent="0.35">
      <c r="A180" s="130" t="s">
        <v>47</v>
      </c>
      <c r="B180" s="131"/>
      <c r="C180" s="131"/>
      <c r="D180" s="111">
        <v>6</v>
      </c>
      <c r="E180" s="118">
        <v>17042465</v>
      </c>
      <c r="F180" s="118">
        <v>4088871</v>
      </c>
      <c r="G180" s="119">
        <v>2</v>
      </c>
      <c r="H180" s="119">
        <v>4</v>
      </c>
      <c r="I180" s="119">
        <v>1</v>
      </c>
      <c r="J180" s="120">
        <v>24</v>
      </c>
      <c r="K180" s="8"/>
      <c r="L180" s="8"/>
      <c r="M180" s="8"/>
      <c r="N180" s="8"/>
    </row>
    <row r="181" spans="1:14" ht="19.5" thickBot="1" x14ac:dyDescent="0.35">
      <c r="A181" s="130" t="s">
        <v>75</v>
      </c>
      <c r="B181" s="131"/>
      <c r="C181" s="131"/>
      <c r="D181" s="111">
        <v>3</v>
      </c>
      <c r="E181" s="118">
        <v>13214865</v>
      </c>
      <c r="F181" s="118">
        <v>3599323</v>
      </c>
      <c r="G181" s="119" t="s">
        <v>270</v>
      </c>
      <c r="H181" s="119">
        <v>2</v>
      </c>
      <c r="I181" s="119"/>
      <c r="J181" s="120">
        <v>27.2</v>
      </c>
      <c r="K181" s="8"/>
      <c r="L181" s="8"/>
      <c r="M181" s="8"/>
      <c r="N181" s="8"/>
    </row>
    <row r="182" spans="1:14" ht="19.5" thickBot="1" x14ac:dyDescent="0.35">
      <c r="A182" s="130" t="s">
        <v>6</v>
      </c>
      <c r="B182" s="131"/>
      <c r="C182" s="131"/>
      <c r="D182" s="111">
        <v>3</v>
      </c>
      <c r="E182" s="118">
        <v>6842720</v>
      </c>
      <c r="F182" s="118">
        <v>649525</v>
      </c>
      <c r="G182" s="119">
        <v>1</v>
      </c>
      <c r="H182" s="119">
        <v>2</v>
      </c>
      <c r="I182" s="119"/>
      <c r="J182" s="120">
        <v>9.5</v>
      </c>
      <c r="K182" s="8"/>
      <c r="L182" s="8"/>
      <c r="M182" s="8"/>
      <c r="N182" s="8"/>
    </row>
    <row r="183" spans="1:14" ht="19.5" thickBot="1" x14ac:dyDescent="0.35">
      <c r="A183" s="130" t="s">
        <v>8</v>
      </c>
      <c r="B183" s="131"/>
      <c r="C183" s="131"/>
      <c r="D183" s="111">
        <v>8</v>
      </c>
      <c r="E183" s="118">
        <v>64728436</v>
      </c>
      <c r="F183" s="118">
        <v>10197345</v>
      </c>
      <c r="G183" s="119">
        <v>2</v>
      </c>
      <c r="H183" s="119">
        <v>6</v>
      </c>
      <c r="I183" s="119"/>
      <c r="J183" s="120">
        <v>15.8</v>
      </c>
      <c r="K183" s="8"/>
      <c r="L183" s="8"/>
      <c r="M183" s="8"/>
      <c r="N183" s="8"/>
    </row>
    <row r="184" spans="1:14" ht="19.5" thickBot="1" x14ac:dyDescent="0.35">
      <c r="A184" s="130" t="s">
        <v>73</v>
      </c>
      <c r="B184" s="131"/>
      <c r="C184" s="131"/>
      <c r="D184" s="111">
        <v>12</v>
      </c>
      <c r="E184" s="118">
        <v>26735742</v>
      </c>
      <c r="F184" s="118">
        <v>5929748</v>
      </c>
      <c r="G184" s="119">
        <v>2</v>
      </c>
      <c r="H184" s="119">
        <v>10</v>
      </c>
      <c r="I184" s="119"/>
      <c r="J184" s="120">
        <v>22.2</v>
      </c>
      <c r="K184" s="8"/>
      <c r="L184" s="8"/>
      <c r="M184" s="8"/>
      <c r="N184" s="8"/>
    </row>
    <row r="185" spans="1:14" ht="19.5" thickBot="1" x14ac:dyDescent="0.35">
      <c r="A185" s="130" t="s">
        <v>88</v>
      </c>
      <c r="B185" s="131"/>
      <c r="C185" s="131"/>
      <c r="D185" s="111">
        <v>4</v>
      </c>
      <c r="E185" s="118">
        <v>5690452</v>
      </c>
      <c r="F185" s="118">
        <v>534645</v>
      </c>
      <c r="G185" s="119">
        <v>1</v>
      </c>
      <c r="H185" s="119">
        <v>3</v>
      </c>
      <c r="I185" s="119"/>
      <c r="J185" s="120">
        <v>9.4</v>
      </c>
      <c r="K185" s="8"/>
      <c r="L185" s="8"/>
      <c r="M185" s="8"/>
      <c r="N185" s="8"/>
    </row>
    <row r="186" spans="1:14" ht="19.5" thickBot="1" x14ac:dyDescent="0.35">
      <c r="A186" s="130" t="s">
        <v>14</v>
      </c>
      <c r="B186" s="131"/>
      <c r="C186" s="131"/>
      <c r="D186" s="111">
        <v>8</v>
      </c>
      <c r="E186" s="118">
        <v>26754444</v>
      </c>
      <c r="F186" s="118">
        <v>1592945</v>
      </c>
      <c r="G186" s="119">
        <v>1</v>
      </c>
      <c r="H186" s="119">
        <v>7</v>
      </c>
      <c r="I186" s="119"/>
      <c r="J186" s="120">
        <v>6</v>
      </c>
      <c r="K186" s="8"/>
      <c r="L186" s="8"/>
      <c r="M186" s="8"/>
      <c r="N186" s="8"/>
    </row>
    <row r="187" spans="1:14" ht="19.5" thickBot="1" x14ac:dyDescent="0.35">
      <c r="A187" s="130" t="s">
        <v>7</v>
      </c>
      <c r="B187" s="131"/>
      <c r="C187" s="131"/>
      <c r="D187" s="111">
        <v>14</v>
      </c>
      <c r="E187" s="118">
        <v>47188329</v>
      </c>
      <c r="F187" s="118">
        <v>14503346</v>
      </c>
      <c r="G187" s="119">
        <v>7</v>
      </c>
      <c r="H187" s="119">
        <v>7</v>
      </c>
      <c r="I187" s="119"/>
      <c r="J187" s="120">
        <v>30.7</v>
      </c>
      <c r="K187" s="8"/>
      <c r="L187" s="8"/>
      <c r="M187" s="8"/>
      <c r="N187" s="8"/>
    </row>
    <row r="188" spans="1:14" ht="19.5" thickBot="1" x14ac:dyDescent="0.35">
      <c r="A188" s="130" t="s">
        <v>58</v>
      </c>
      <c r="B188" s="131"/>
      <c r="C188" s="131"/>
      <c r="D188" s="111">
        <v>9</v>
      </c>
      <c r="E188" s="118">
        <v>29234304</v>
      </c>
      <c r="F188" s="118">
        <v>6903522</v>
      </c>
      <c r="G188" s="119">
        <v>1</v>
      </c>
      <c r="H188" s="119">
        <v>8</v>
      </c>
      <c r="I188" s="119"/>
      <c r="J188" s="120">
        <v>23.6</v>
      </c>
      <c r="K188" s="8"/>
      <c r="L188" s="8"/>
      <c r="M188" s="8"/>
      <c r="N188" s="8"/>
    </row>
    <row r="189" spans="1:14" ht="19.5" thickBot="1" x14ac:dyDescent="0.35">
      <c r="A189" s="130" t="s">
        <v>2</v>
      </c>
      <c r="B189" s="131"/>
      <c r="C189" s="131"/>
      <c r="D189" s="123">
        <v>4</v>
      </c>
      <c r="E189" s="124">
        <v>7841320</v>
      </c>
      <c r="F189" s="118">
        <v>1044165</v>
      </c>
      <c r="G189" s="125">
        <v>1</v>
      </c>
      <c r="H189" s="125">
        <v>3</v>
      </c>
      <c r="I189" s="125"/>
      <c r="J189" s="120">
        <v>13.3</v>
      </c>
      <c r="K189" s="8"/>
      <c r="L189" s="8"/>
      <c r="M189" s="8"/>
      <c r="N189" s="8"/>
    </row>
    <row r="190" spans="1:14" ht="19.5" thickBot="1" x14ac:dyDescent="0.35">
      <c r="A190" s="132" t="s">
        <v>16</v>
      </c>
      <c r="B190" s="132"/>
      <c r="C190" s="132"/>
      <c r="D190" s="132">
        <f>SUM(D174:D189)</f>
        <v>158</v>
      </c>
      <c r="E190" s="133">
        <f t="shared" ref="E190:I190" si="17">SUM(E174:E189)</f>
        <v>520949058</v>
      </c>
      <c r="F190" s="134">
        <f>SUM(F174:F189)</f>
        <v>146932520</v>
      </c>
      <c r="G190" s="134">
        <f t="shared" si="17"/>
        <v>38</v>
      </c>
      <c r="H190" s="132">
        <f t="shared" si="17"/>
        <v>119</v>
      </c>
      <c r="I190" s="132">
        <f t="shared" si="17"/>
        <v>1</v>
      </c>
      <c r="J190" s="120">
        <f t="shared" ref="J190" si="18">F190*100/E190</f>
        <v>28.204776982243818</v>
      </c>
      <c r="K190" s="8"/>
      <c r="L190" s="8"/>
      <c r="M190" s="8"/>
      <c r="N190" s="8"/>
    </row>
    <row r="191" spans="1:14" ht="18.75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8.75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8.75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8.75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8.75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8.75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8.75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8.75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8.75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8.75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9.5" thickBot="1" x14ac:dyDescent="0.3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54.75" thickBot="1" x14ac:dyDescent="0.3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251" t="s">
        <v>266</v>
      </c>
      <c r="L202" s="251" t="s">
        <v>267</v>
      </c>
      <c r="M202" s="24" t="s">
        <v>268</v>
      </c>
      <c r="N202" s="8"/>
    </row>
    <row r="203" spans="1:14" ht="54.75" thickBot="1" x14ac:dyDescent="0.35">
      <c r="A203" s="8"/>
      <c r="B203" s="8"/>
      <c r="C203" s="8"/>
      <c r="D203" s="251" t="s">
        <v>263</v>
      </c>
      <c r="E203" s="251" t="s">
        <v>214</v>
      </c>
      <c r="F203" s="24" t="s">
        <v>264</v>
      </c>
      <c r="G203" s="24" t="s">
        <v>265</v>
      </c>
      <c r="H203" s="8"/>
      <c r="I203" s="251" t="s">
        <v>231</v>
      </c>
      <c r="J203" s="251" t="s">
        <v>214</v>
      </c>
      <c r="K203" s="252"/>
      <c r="L203" s="252"/>
      <c r="M203" s="29" t="s">
        <v>191</v>
      </c>
      <c r="N203" s="8"/>
    </row>
    <row r="204" spans="1:14" ht="19.5" thickBot="1" x14ac:dyDescent="0.35">
      <c r="A204" s="8"/>
      <c r="B204" s="8"/>
      <c r="C204" s="8"/>
      <c r="D204" s="252"/>
      <c r="E204" s="252"/>
      <c r="F204" s="29" t="s">
        <v>191</v>
      </c>
      <c r="G204" s="29" t="s">
        <v>255</v>
      </c>
      <c r="H204" s="8"/>
      <c r="I204" s="252"/>
      <c r="J204" s="252"/>
      <c r="K204" s="36">
        <v>3997000</v>
      </c>
      <c r="L204" s="37">
        <v>0</v>
      </c>
      <c r="M204" s="21">
        <f>K204-L204</f>
        <v>3997000</v>
      </c>
      <c r="N204" s="8"/>
    </row>
    <row r="205" spans="1:14" ht="54.75" thickBot="1" x14ac:dyDescent="0.35">
      <c r="A205" s="8"/>
      <c r="B205" s="8"/>
      <c r="C205" s="8"/>
      <c r="D205" s="35" t="s">
        <v>28</v>
      </c>
      <c r="E205" s="68">
        <v>2</v>
      </c>
      <c r="F205" s="147">
        <v>27823000</v>
      </c>
      <c r="G205" s="39">
        <f>F205*100/F229</f>
        <v>2.8660098363666089</v>
      </c>
      <c r="H205" s="40">
        <f>SUM(G205:G228)</f>
        <v>100.00000000000001</v>
      </c>
      <c r="I205" s="35" t="s">
        <v>28</v>
      </c>
      <c r="J205" s="38">
        <v>2</v>
      </c>
      <c r="K205" s="36">
        <v>5929000</v>
      </c>
      <c r="L205" s="41">
        <v>6832871</v>
      </c>
      <c r="M205" s="21" t="e">
        <f>#REF!-L205</f>
        <v>#REF!</v>
      </c>
      <c r="N205" s="8"/>
    </row>
    <row r="206" spans="1:14" ht="54.75" thickBot="1" x14ac:dyDescent="0.35">
      <c r="A206" s="8"/>
      <c r="B206" s="8"/>
      <c r="C206" s="8"/>
      <c r="D206" s="35" t="s">
        <v>222</v>
      </c>
      <c r="E206" s="68">
        <v>3</v>
      </c>
      <c r="F206" s="147">
        <v>20000000</v>
      </c>
      <c r="G206" s="39">
        <f>F206*100/F229</f>
        <v>2.0601731203440385</v>
      </c>
      <c r="H206" s="8"/>
      <c r="I206" s="35" t="s">
        <v>222</v>
      </c>
      <c r="J206" s="38">
        <v>3</v>
      </c>
      <c r="K206" s="36">
        <v>137321093</v>
      </c>
      <c r="L206" s="41">
        <v>2568508</v>
      </c>
      <c r="M206" s="21">
        <f t="shared" ref="M206:M214" si="19">K205-L206</f>
        <v>3360492</v>
      </c>
      <c r="N206" s="8"/>
    </row>
    <row r="207" spans="1:14" ht="54.75" thickBot="1" x14ac:dyDescent="0.35">
      <c r="A207" s="8"/>
      <c r="B207" s="8"/>
      <c r="C207" s="8"/>
      <c r="D207" s="35" t="s">
        <v>40</v>
      </c>
      <c r="E207" s="68">
        <v>7</v>
      </c>
      <c r="F207" s="147">
        <v>8914000</v>
      </c>
      <c r="G207" s="39">
        <f>F207*100/F229</f>
        <v>0.91821915973733792</v>
      </c>
      <c r="H207" s="8"/>
      <c r="I207" s="35" t="s">
        <v>40</v>
      </c>
      <c r="J207" s="38">
        <v>7</v>
      </c>
      <c r="K207" s="36">
        <v>6411198</v>
      </c>
      <c r="L207" s="41">
        <v>116183303</v>
      </c>
      <c r="M207" s="21">
        <f t="shared" si="19"/>
        <v>21137790</v>
      </c>
      <c r="N207" s="8"/>
    </row>
    <row r="208" spans="1:14" ht="36.75" thickBot="1" x14ac:dyDescent="0.35">
      <c r="A208" s="8"/>
      <c r="B208" s="8"/>
      <c r="C208" s="8"/>
      <c r="D208" s="35" t="s">
        <v>50</v>
      </c>
      <c r="E208" s="68">
        <v>75</v>
      </c>
      <c r="F208" s="147">
        <v>109198930</v>
      </c>
      <c r="G208" s="39">
        <f>F208*100/F229</f>
        <v>11.248435017816512</v>
      </c>
      <c r="H208" s="8"/>
      <c r="I208" s="35" t="s">
        <v>50</v>
      </c>
      <c r="J208" s="38">
        <v>67</v>
      </c>
      <c r="K208" s="36">
        <v>63390018</v>
      </c>
      <c r="L208" s="37">
        <v>0</v>
      </c>
      <c r="M208" s="21">
        <f t="shared" si="19"/>
        <v>6411198</v>
      </c>
      <c r="N208" s="8"/>
    </row>
    <row r="209" spans="1:14" ht="36.75" thickBot="1" x14ac:dyDescent="0.35">
      <c r="A209" s="8"/>
      <c r="B209" s="8"/>
      <c r="C209" s="8"/>
      <c r="D209" s="35" t="s">
        <v>223</v>
      </c>
      <c r="E209" s="68">
        <v>5</v>
      </c>
      <c r="F209" s="147">
        <v>46037472</v>
      </c>
      <c r="G209" s="39">
        <f>F209*100/F229</f>
        <v>4.7422581171495652</v>
      </c>
      <c r="H209" s="8"/>
      <c r="I209" s="35" t="s">
        <v>223</v>
      </c>
      <c r="J209" s="38">
        <v>5</v>
      </c>
      <c r="K209" s="36">
        <v>911540</v>
      </c>
      <c r="L209" s="41">
        <v>52558890</v>
      </c>
      <c r="M209" s="21">
        <f t="shared" si="19"/>
        <v>10831128</v>
      </c>
      <c r="N209" s="8"/>
    </row>
    <row r="210" spans="1:14" ht="36.75" thickBot="1" x14ac:dyDescent="0.35">
      <c r="A210" s="8"/>
      <c r="B210" s="8"/>
      <c r="C210" s="8"/>
      <c r="D210" s="35" t="s">
        <v>224</v>
      </c>
      <c r="E210" s="68">
        <v>7</v>
      </c>
      <c r="F210" s="147">
        <v>53517982</v>
      </c>
      <c r="G210" s="39">
        <f>F210*100/F229</f>
        <v>5.5128153985728039</v>
      </c>
      <c r="H210" s="8"/>
      <c r="I210" s="35" t="s">
        <v>224</v>
      </c>
      <c r="J210" s="38">
        <v>7</v>
      </c>
      <c r="K210" s="36">
        <v>16387019</v>
      </c>
      <c r="L210" s="41">
        <v>528657</v>
      </c>
      <c r="M210" s="21">
        <f t="shared" si="19"/>
        <v>382883</v>
      </c>
      <c r="N210" s="8"/>
    </row>
    <row r="211" spans="1:14" ht="54.75" thickBot="1" x14ac:dyDescent="0.35">
      <c r="A211" s="8"/>
      <c r="B211" s="8"/>
      <c r="C211" s="8"/>
      <c r="D211" s="35" t="s">
        <v>89</v>
      </c>
      <c r="E211" s="68">
        <v>21</v>
      </c>
      <c r="F211" s="147">
        <v>15776980</v>
      </c>
      <c r="G211" s="39">
        <f>F211*100/F229</f>
        <v>1.6251655058102743</v>
      </c>
      <c r="H211" s="8"/>
      <c r="I211" s="35" t="s">
        <v>89</v>
      </c>
      <c r="J211" s="38">
        <v>19</v>
      </c>
      <c r="K211" s="36">
        <v>88264944</v>
      </c>
      <c r="L211" s="41">
        <v>332513</v>
      </c>
      <c r="M211" s="21">
        <f t="shared" si="19"/>
        <v>16054506</v>
      </c>
      <c r="N211" s="8"/>
    </row>
    <row r="212" spans="1:14" ht="54.75" thickBot="1" x14ac:dyDescent="0.35">
      <c r="A212" s="8"/>
      <c r="B212" s="8"/>
      <c r="C212" s="8"/>
      <c r="D212" s="35" t="s">
        <v>98</v>
      </c>
      <c r="E212" s="68">
        <v>7</v>
      </c>
      <c r="F212" s="147">
        <v>20740531</v>
      </c>
      <c r="G212" s="39">
        <f>F212*100/F229</f>
        <v>2.136454223393113</v>
      </c>
      <c r="H212" s="8"/>
      <c r="I212" s="35" t="s">
        <v>98</v>
      </c>
      <c r="J212" s="38">
        <v>5</v>
      </c>
      <c r="K212" s="36">
        <v>104606206</v>
      </c>
      <c r="L212" s="41">
        <v>31585308</v>
      </c>
      <c r="M212" s="21">
        <f t="shared" si="19"/>
        <v>56679636</v>
      </c>
      <c r="N212" s="8"/>
    </row>
    <row r="213" spans="1:14" ht="36.75" thickBot="1" x14ac:dyDescent="0.35">
      <c r="A213" s="8"/>
      <c r="B213" s="8"/>
      <c r="C213" s="8"/>
      <c r="D213" s="35" t="s">
        <v>100</v>
      </c>
      <c r="E213" s="68">
        <v>128</v>
      </c>
      <c r="F213" s="147">
        <v>254108822</v>
      </c>
      <c r="G213" s="39">
        <f>F213*100/F229</f>
        <v>26.175408236334391</v>
      </c>
      <c r="H213" s="8"/>
      <c r="I213" s="35" t="s">
        <v>100</v>
      </c>
      <c r="J213" s="38">
        <v>118</v>
      </c>
      <c r="K213" s="36">
        <v>24224000</v>
      </c>
      <c r="L213" s="41">
        <v>17763159</v>
      </c>
      <c r="M213" s="21">
        <f t="shared" si="19"/>
        <v>86843047</v>
      </c>
      <c r="N213" s="8"/>
    </row>
    <row r="214" spans="1:14" ht="36.75" thickBot="1" x14ac:dyDescent="0.35">
      <c r="A214" s="8"/>
      <c r="B214" s="8"/>
      <c r="C214" s="8"/>
      <c r="D214" s="35" t="s">
        <v>101</v>
      </c>
      <c r="E214" s="68">
        <v>39</v>
      </c>
      <c r="F214" s="147">
        <v>89302235</v>
      </c>
      <c r="G214" s="39">
        <f>F214*100/F229</f>
        <v>9.1989032066823295</v>
      </c>
      <c r="H214" s="8"/>
      <c r="I214" s="35" t="s">
        <v>101</v>
      </c>
      <c r="J214" s="38">
        <v>40</v>
      </c>
      <c r="K214" s="36">
        <v>44416880</v>
      </c>
      <c r="L214" s="41">
        <v>6677259</v>
      </c>
      <c r="M214" s="21">
        <f t="shared" si="19"/>
        <v>17546741</v>
      </c>
      <c r="N214" s="8"/>
    </row>
    <row r="215" spans="1:14" ht="54.75" thickBot="1" x14ac:dyDescent="0.35">
      <c r="A215" s="8"/>
      <c r="B215" s="8"/>
      <c r="C215" s="8"/>
      <c r="D215" s="35" t="s">
        <v>107</v>
      </c>
      <c r="E215" s="68">
        <v>38</v>
      </c>
      <c r="F215" s="147">
        <v>39360000</v>
      </c>
      <c r="G215" s="39">
        <f>F215*100/F229</f>
        <v>4.0544207008370678</v>
      </c>
      <c r="H215" s="8"/>
      <c r="I215" s="35" t="s">
        <v>107</v>
      </c>
      <c r="J215" s="38">
        <v>26</v>
      </c>
      <c r="K215" s="36">
        <v>20050000</v>
      </c>
      <c r="L215" s="41">
        <v>58532880</v>
      </c>
      <c r="M215" s="21">
        <v>0</v>
      </c>
      <c r="N215" s="8"/>
    </row>
    <row r="216" spans="1:14" ht="54.75" thickBot="1" x14ac:dyDescent="0.35">
      <c r="A216" s="8"/>
      <c r="B216" s="8"/>
      <c r="C216" s="8"/>
      <c r="D216" s="35" t="s">
        <v>108</v>
      </c>
      <c r="E216" s="68">
        <v>12</v>
      </c>
      <c r="F216" s="147">
        <v>138239000</v>
      </c>
      <c r="G216" s="39">
        <f>F216*100/F229</f>
        <v>14.239813599161977</v>
      </c>
      <c r="H216" s="8"/>
      <c r="I216" s="35" t="s">
        <v>108</v>
      </c>
      <c r="J216" s="38">
        <v>12</v>
      </c>
      <c r="K216" s="36">
        <v>61088000</v>
      </c>
      <c r="L216" s="37">
        <v>0</v>
      </c>
      <c r="M216" s="21">
        <f t="shared" ref="M216:M228" si="20">K215-L216</f>
        <v>20050000</v>
      </c>
      <c r="N216" s="8"/>
    </row>
    <row r="217" spans="1:14" ht="54.75" thickBot="1" x14ac:dyDescent="0.35">
      <c r="A217" s="8"/>
      <c r="B217" s="8"/>
      <c r="C217" s="8"/>
      <c r="D217" s="35" t="s">
        <v>142</v>
      </c>
      <c r="E217" s="68">
        <v>4</v>
      </c>
      <c r="F217" s="147">
        <v>21000000</v>
      </c>
      <c r="G217" s="39">
        <f>F217*100/F229</f>
        <v>2.1631817763612404</v>
      </c>
      <c r="H217" s="8"/>
      <c r="I217" s="35" t="s">
        <v>142</v>
      </c>
      <c r="J217" s="38">
        <v>4</v>
      </c>
      <c r="K217" s="36">
        <v>31083849</v>
      </c>
      <c r="L217" s="41">
        <v>36705000</v>
      </c>
      <c r="M217" s="21">
        <f t="shared" si="20"/>
        <v>24383000</v>
      </c>
      <c r="N217" s="8"/>
    </row>
    <row r="218" spans="1:14" ht="36.75" thickBot="1" x14ac:dyDescent="0.35">
      <c r="A218" s="8"/>
      <c r="B218" s="8"/>
      <c r="C218" s="8"/>
      <c r="D218" s="35" t="s">
        <v>225</v>
      </c>
      <c r="E218" s="68">
        <v>9</v>
      </c>
      <c r="F218" s="147">
        <v>100000</v>
      </c>
      <c r="G218" s="39">
        <f>F218*100/F229</f>
        <v>1.0300865601720192E-2</v>
      </c>
      <c r="H218" s="8"/>
      <c r="I218" s="35" t="s">
        <v>225</v>
      </c>
      <c r="J218" s="38">
        <v>8</v>
      </c>
      <c r="K218" s="36">
        <v>1165500</v>
      </c>
      <c r="L218" s="41">
        <v>18758286</v>
      </c>
      <c r="M218" s="21">
        <f t="shared" si="20"/>
        <v>12325563</v>
      </c>
      <c r="N218" s="8"/>
    </row>
    <row r="219" spans="1:14" ht="36.75" thickBot="1" x14ac:dyDescent="0.35">
      <c r="A219" s="8"/>
      <c r="B219" s="8"/>
      <c r="C219" s="8"/>
      <c r="D219" s="35" t="s">
        <v>119</v>
      </c>
      <c r="E219" s="68">
        <v>8</v>
      </c>
      <c r="F219" s="147">
        <v>41947000</v>
      </c>
      <c r="G219" s="39">
        <f>F219*100/F229</f>
        <v>4.320904093953569</v>
      </c>
      <c r="H219" s="8"/>
      <c r="I219" s="35" t="s">
        <v>119</v>
      </c>
      <c r="J219" s="38">
        <v>8</v>
      </c>
      <c r="K219" s="36">
        <v>900000</v>
      </c>
      <c r="L219" s="41">
        <v>5800</v>
      </c>
      <c r="M219" s="21">
        <f t="shared" si="20"/>
        <v>1159700</v>
      </c>
      <c r="N219" s="8"/>
    </row>
    <row r="220" spans="1:14" ht="54.75" thickBot="1" x14ac:dyDescent="0.35">
      <c r="A220" s="8"/>
      <c r="B220" s="8"/>
      <c r="C220" s="8"/>
      <c r="D220" s="35" t="s">
        <v>226</v>
      </c>
      <c r="E220" s="68">
        <v>10</v>
      </c>
      <c r="F220" s="147">
        <v>28817281</v>
      </c>
      <c r="G220" s="39">
        <f>F220*100/F229</f>
        <v>2.9684293858800483</v>
      </c>
      <c r="H220" s="8"/>
      <c r="I220" s="35" t="s">
        <v>226</v>
      </c>
      <c r="J220" s="38">
        <v>8</v>
      </c>
      <c r="K220" s="36">
        <v>0</v>
      </c>
      <c r="L220" s="41">
        <v>51540</v>
      </c>
      <c r="M220" s="21">
        <f t="shared" si="20"/>
        <v>848460</v>
      </c>
      <c r="N220" s="8"/>
    </row>
    <row r="221" spans="1:14" ht="36.75" thickBot="1" x14ac:dyDescent="0.35">
      <c r="A221" s="8"/>
      <c r="B221" s="8"/>
      <c r="C221" s="8"/>
      <c r="D221" s="35" t="s">
        <v>130</v>
      </c>
      <c r="E221" s="68">
        <v>2</v>
      </c>
      <c r="F221" s="147">
        <v>2278200</v>
      </c>
      <c r="G221" s="39">
        <f>F221*100/F229</f>
        <v>0.2346743201383894</v>
      </c>
      <c r="H221" s="8"/>
      <c r="I221" s="35" t="s">
        <v>130</v>
      </c>
      <c r="J221" s="38">
        <v>2</v>
      </c>
      <c r="K221" s="36">
        <v>1793194</v>
      </c>
      <c r="L221" s="37">
        <v>0</v>
      </c>
      <c r="M221" s="21">
        <f t="shared" si="20"/>
        <v>0</v>
      </c>
      <c r="N221" s="8"/>
    </row>
    <row r="222" spans="1:14" ht="36.75" thickBot="1" x14ac:dyDescent="0.35">
      <c r="A222" s="8"/>
      <c r="B222" s="8"/>
      <c r="C222" s="8"/>
      <c r="D222" s="35" t="s">
        <v>227</v>
      </c>
      <c r="E222" s="68">
        <v>2</v>
      </c>
      <c r="F222" s="147">
        <v>8641000</v>
      </c>
      <c r="G222" s="39">
        <f>F222*100/F229</f>
        <v>0.89009779664464173</v>
      </c>
      <c r="H222" s="8"/>
      <c r="I222" s="35" t="s">
        <v>227</v>
      </c>
      <c r="J222" s="38">
        <v>2</v>
      </c>
      <c r="K222" s="36">
        <v>4909570</v>
      </c>
      <c r="L222" s="41">
        <v>1480924</v>
      </c>
      <c r="M222" s="21">
        <f t="shared" si="20"/>
        <v>312270</v>
      </c>
      <c r="N222" s="8"/>
    </row>
    <row r="223" spans="1:14" ht="72.75" thickBot="1" x14ac:dyDescent="0.35">
      <c r="A223" s="8"/>
      <c r="B223" s="8"/>
      <c r="C223" s="8"/>
      <c r="D223" s="35" t="s">
        <v>228</v>
      </c>
      <c r="E223" s="68">
        <v>2</v>
      </c>
      <c r="F223" s="147">
        <v>61731</v>
      </c>
      <c r="G223" s="39">
        <f>F223*100/F229</f>
        <v>6.3588273445978919E-3</v>
      </c>
      <c r="H223" s="8"/>
      <c r="I223" s="35" t="s">
        <v>228</v>
      </c>
      <c r="J223" s="38">
        <v>2</v>
      </c>
      <c r="K223" s="36">
        <v>1904000</v>
      </c>
      <c r="L223" s="41">
        <v>2907525</v>
      </c>
      <c r="M223" s="21">
        <f t="shared" si="20"/>
        <v>2002045</v>
      </c>
      <c r="N223" s="8"/>
    </row>
    <row r="224" spans="1:14" ht="36.75" thickBot="1" x14ac:dyDescent="0.35">
      <c r="A224" s="8"/>
      <c r="B224" s="8"/>
      <c r="C224" s="8"/>
      <c r="D224" s="35" t="s">
        <v>181</v>
      </c>
      <c r="E224" s="68">
        <v>4</v>
      </c>
      <c r="F224" s="147">
        <v>6439760</v>
      </c>
      <c r="G224" s="39">
        <f>F224*100/F229</f>
        <v>0.66335102267333623</v>
      </c>
      <c r="H224" s="8"/>
      <c r="I224" s="35" t="s">
        <v>181</v>
      </c>
      <c r="J224" s="38">
        <v>2</v>
      </c>
      <c r="K224" s="36">
        <v>400000</v>
      </c>
      <c r="L224" s="41">
        <v>222000</v>
      </c>
      <c r="M224" s="21">
        <f t="shared" si="20"/>
        <v>1682000</v>
      </c>
      <c r="N224" s="8"/>
    </row>
    <row r="225" spans="1:14" ht="54.75" thickBot="1" x14ac:dyDescent="0.35">
      <c r="A225" s="8"/>
      <c r="B225" s="8"/>
      <c r="C225" s="8"/>
      <c r="D225" s="35" t="s">
        <v>138</v>
      </c>
      <c r="E225" s="68">
        <v>6</v>
      </c>
      <c r="F225" s="147">
        <v>9714000</v>
      </c>
      <c r="G225" s="39">
        <f>F225*100/F229</f>
        <v>1.0006260845510995</v>
      </c>
      <c r="H225" s="8"/>
      <c r="I225" s="35" t="s">
        <v>138</v>
      </c>
      <c r="J225" s="38">
        <v>5</v>
      </c>
      <c r="K225" s="36">
        <v>2305868</v>
      </c>
      <c r="L225" s="41">
        <v>375428</v>
      </c>
      <c r="M225" s="21">
        <f t="shared" si="20"/>
        <v>24572</v>
      </c>
      <c r="N225" s="8"/>
    </row>
    <row r="226" spans="1:14" ht="36.75" thickBot="1" x14ac:dyDescent="0.35">
      <c r="A226" s="8"/>
      <c r="B226" s="8"/>
      <c r="C226" s="8"/>
      <c r="D226" s="35" t="s">
        <v>229</v>
      </c>
      <c r="E226" s="68">
        <v>1</v>
      </c>
      <c r="F226" s="147">
        <v>7543438</v>
      </c>
      <c r="G226" s="39">
        <f>F226*100/F229</f>
        <v>0.77703941012908961</v>
      </c>
      <c r="H226" s="8"/>
      <c r="I226" s="35" t="s">
        <v>229</v>
      </c>
      <c r="J226" s="38">
        <v>1</v>
      </c>
      <c r="K226" s="36">
        <v>46790794</v>
      </c>
      <c r="L226" s="41">
        <v>1797268</v>
      </c>
      <c r="M226" s="21">
        <f t="shared" si="20"/>
        <v>508600</v>
      </c>
      <c r="N226" s="8"/>
    </row>
    <row r="227" spans="1:14" ht="36.75" thickBot="1" x14ac:dyDescent="0.35">
      <c r="A227" s="8"/>
      <c r="B227" s="8"/>
      <c r="C227" s="8"/>
      <c r="D227" s="35" t="s">
        <v>141</v>
      </c>
      <c r="E227" s="68">
        <v>25</v>
      </c>
      <c r="F227" s="147">
        <v>21230840</v>
      </c>
      <c r="G227" s="39">
        <f>F227*100/F229</f>
        <v>2.186960294516251</v>
      </c>
      <c r="H227" s="8"/>
      <c r="I227" s="35" t="s">
        <v>141</v>
      </c>
      <c r="J227" s="38">
        <v>21</v>
      </c>
      <c r="K227" s="42">
        <f>SUM(K204:K226)</f>
        <v>668249673</v>
      </c>
      <c r="L227" s="41">
        <v>25501875</v>
      </c>
      <c r="M227" s="21">
        <f t="shared" si="20"/>
        <v>21288919</v>
      </c>
      <c r="N227" s="8"/>
    </row>
    <row r="228" spans="1:14" ht="19.5" thickBot="1" x14ac:dyDescent="0.35">
      <c r="A228" s="8"/>
      <c r="B228" s="8"/>
      <c r="C228" s="8"/>
      <c r="D228" s="35"/>
      <c r="E228" s="68"/>
      <c r="F228" s="26"/>
      <c r="G228" s="39"/>
      <c r="H228" s="8"/>
      <c r="I228" s="35" t="s">
        <v>0</v>
      </c>
      <c r="J228" s="38">
        <v>15</v>
      </c>
      <c r="K228" s="8"/>
      <c r="L228" s="42">
        <f>SUM(L204:L227)</f>
        <v>381368994</v>
      </c>
      <c r="M228" s="42">
        <f t="shared" si="20"/>
        <v>286880679</v>
      </c>
      <c r="N228" s="8"/>
    </row>
    <row r="229" spans="1:14" ht="19.5" thickBot="1" x14ac:dyDescent="0.35">
      <c r="A229" s="8"/>
      <c r="B229" s="8"/>
      <c r="C229" s="8"/>
      <c r="D229" s="43" t="s">
        <v>230</v>
      </c>
      <c r="E229" s="42">
        <f>SUM(E205:E228)</f>
        <v>417</v>
      </c>
      <c r="F229" s="42">
        <f>SUM(F205:F228)</f>
        <v>970792202</v>
      </c>
      <c r="G229" s="44">
        <v>100</v>
      </c>
      <c r="H229" s="8"/>
      <c r="I229" s="64" t="s">
        <v>230</v>
      </c>
      <c r="J229" s="45">
        <v>389</v>
      </c>
      <c r="K229" s="46"/>
      <c r="L229" s="8"/>
      <c r="M229" s="8"/>
      <c r="N229" s="8"/>
    </row>
    <row r="230" spans="1:14" ht="18.75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46"/>
      <c r="L230" s="46"/>
      <c r="M230" s="46"/>
      <c r="N230" s="46"/>
    </row>
    <row r="231" spans="1:14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L231" s="46"/>
      <c r="M231" s="46"/>
      <c r="N231" s="46"/>
    </row>
    <row r="232" spans="1:14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</row>
  </sheetData>
  <mergeCells count="70">
    <mergeCell ref="A17:A18"/>
    <mergeCell ref="F17:F18"/>
    <mergeCell ref="G17:G18"/>
    <mergeCell ref="J17:J18"/>
    <mergeCell ref="A1:J1"/>
    <mergeCell ref="A2:A4"/>
    <mergeCell ref="F2:F4"/>
    <mergeCell ref="G2:G4"/>
    <mergeCell ref="J2:J4"/>
    <mergeCell ref="A10:J10"/>
    <mergeCell ref="A11:A12"/>
    <mergeCell ref="F11:F12"/>
    <mergeCell ref="G11:G12"/>
    <mergeCell ref="J11:J12"/>
    <mergeCell ref="A16:J16"/>
    <mergeCell ref="D2:D4"/>
    <mergeCell ref="G60:G61"/>
    <mergeCell ref="H60:H61"/>
    <mergeCell ref="I60:I61"/>
    <mergeCell ref="J60:J61"/>
    <mergeCell ref="K60:K61"/>
    <mergeCell ref="K91:K92"/>
    <mergeCell ref="D115:D117"/>
    <mergeCell ref="E115:E117"/>
    <mergeCell ref="F115:F117"/>
    <mergeCell ref="G115:G117"/>
    <mergeCell ref="H115:H117"/>
    <mergeCell ref="A172:A173"/>
    <mergeCell ref="D172:D173"/>
    <mergeCell ref="E172:E173"/>
    <mergeCell ref="F172:F173"/>
    <mergeCell ref="G172:G173"/>
    <mergeCell ref="K202:K203"/>
    <mergeCell ref="L202:L203"/>
    <mergeCell ref="D203:D204"/>
    <mergeCell ref="E203:E204"/>
    <mergeCell ref="I203:I204"/>
    <mergeCell ref="J203:J204"/>
    <mergeCell ref="C2:C4"/>
    <mergeCell ref="A171:J171"/>
    <mergeCell ref="A128:J128"/>
    <mergeCell ref="A129:A131"/>
    <mergeCell ref="D129:D131"/>
    <mergeCell ref="F129:F131"/>
    <mergeCell ref="G129:G131"/>
    <mergeCell ref="H129:H131"/>
    <mergeCell ref="A114:J114"/>
    <mergeCell ref="A115:A117"/>
    <mergeCell ref="I115:I117"/>
    <mergeCell ref="A90:L90"/>
    <mergeCell ref="A91:A92"/>
    <mergeCell ref="D91:D92"/>
    <mergeCell ref="E91:E92"/>
    <mergeCell ref="F91:F92"/>
    <mergeCell ref="A153:J153"/>
    <mergeCell ref="C11:C12"/>
    <mergeCell ref="D11:D12"/>
    <mergeCell ref="B17:B18"/>
    <mergeCell ref="C17:C18"/>
    <mergeCell ref="D17:D18"/>
    <mergeCell ref="H91:H92"/>
    <mergeCell ref="I91:I92"/>
    <mergeCell ref="J91:J92"/>
    <mergeCell ref="A22:J22"/>
    <mergeCell ref="A38:J38"/>
    <mergeCell ref="A59:L59"/>
    <mergeCell ref="A60:A61"/>
    <mergeCell ref="D60:D61"/>
    <mergeCell ref="E60:E61"/>
    <mergeCell ref="F60:F61"/>
  </mergeCells>
  <pageMargins left="0.7" right="0.7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2018-10-17T05:39:25Z</dcterms:modified>
</cp:coreProperties>
</file>